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2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>
    <definedName name="_xlnm.Print_Titles" localSheetId="7">'表八部门支出总表'!$3:$4</definedName>
    <definedName name="_xlnm.Print_Titles" localSheetId="1">'表二一般公共预算支出表'!$3:$4</definedName>
    <definedName name="_xlnm.Print_Titles" localSheetId="6">'表七部门收入总表'!$3:$4</definedName>
    <definedName name="_xlnm.Print_Titles" localSheetId="2">'表三一般公共预算基本支出表'!$3:$5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<sst xmlns="http://schemas.openxmlformats.org/spreadsheetml/2006/main" count="370" uniqueCount="235">
  <si>
    <t>财政拨款收支总表</t>
  </si>
  <si>
    <t>表一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</si>
  <si>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</si>
  <si>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</si>
  <si>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</si>
  <si>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</si>
  <si>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</si>
  <si>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</si>
  <si>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</si>
  <si>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</si>
  <si>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</si>
  <si>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</si>
  <si>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</si>
  <si>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</si>
  <si>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</si>
  <si>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</si>
  <si>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八、社会保障和就业支出</t>
  </si>
  <si>
    <t>二、上年结转</t>
  </si>
  <si>
    <t>九、卫生健康支出</t>
  </si>
  <si>
    <t>十、节能环保支出</t>
  </si>
  <si>
    <t>十二、农林水支出</t>
  </si>
  <si>
    <t>十九、住房保障支出</t>
  </si>
  <si>
    <t>二、结转下年</t>
  </si>
  <si>
    <t>收 入 总 计</t>
  </si>
  <si>
    <t>支 出 总 计</t>
  </si>
  <si>
    <t>一般公共预算支出表</t>
  </si>
  <si>
    <t>表二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</si>
  <si>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</si>
  <si>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</si>
  <si>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</si>
  <si>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</si>
  <si>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</si>
  <si>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</si>
  <si>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</si>
  <si>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</si>
  <si>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2080505</t>
  </si>
  <si>
    <t xml:space="preserve">    机关事业单位基本养老保险缴费支出</t>
  </si>
  <si>
    <t>2080506</t>
  </si>
  <si>
    <t>机关事业单位职业年金缴费支出</t>
  </si>
  <si>
    <t>2101101</t>
  </si>
  <si>
    <t xml:space="preserve">    行政单位医疗</t>
  </si>
  <si>
    <t>2101102</t>
  </si>
  <si>
    <t xml:space="preserve"> 事业单位医疗</t>
  </si>
  <si>
    <t>2101103</t>
  </si>
  <si>
    <t xml:space="preserve">    公务员医疗补助</t>
  </si>
  <si>
    <t xml:space="preserve"> 2110299</t>
  </si>
  <si>
    <t xml:space="preserve">   其他环境监测与监察支出</t>
  </si>
  <si>
    <t>2110599</t>
  </si>
  <si>
    <t xml:space="preserve">    其他天然林保护支出</t>
  </si>
  <si>
    <t>2110699</t>
  </si>
  <si>
    <t xml:space="preserve">    其他退耕还林还草支出</t>
  </si>
  <si>
    <t xml:space="preserve"> 2130201</t>
  </si>
  <si>
    <t xml:space="preserve">   行政运行</t>
  </si>
  <si>
    <t>2130202</t>
  </si>
  <si>
    <t xml:space="preserve">    一般行政管理事务</t>
  </si>
  <si>
    <t>2130204</t>
  </si>
  <si>
    <t xml:space="preserve"> 事业机构</t>
  </si>
  <si>
    <t>2130205</t>
  </si>
  <si>
    <t xml:space="preserve">   森林资源培育</t>
  </si>
  <si>
    <t xml:space="preserve"> 2130206</t>
  </si>
  <si>
    <t xml:space="preserve">    技术推广与转化</t>
  </si>
  <si>
    <t>2130207</t>
  </si>
  <si>
    <t xml:space="preserve">    森林资源管理</t>
  </si>
  <si>
    <t>2130209</t>
  </si>
  <si>
    <t xml:space="preserve">    森林生态效益补偿</t>
  </si>
  <si>
    <t>2130210</t>
  </si>
  <si>
    <t xml:space="preserve">    自然保护区等管理</t>
  </si>
  <si>
    <t xml:space="preserve"> 2130211</t>
  </si>
  <si>
    <t xml:space="preserve">   动植物保护</t>
  </si>
  <si>
    <t>2130212</t>
  </si>
  <si>
    <t xml:space="preserve">    湿地保护</t>
  </si>
  <si>
    <t xml:space="preserve"> 2130213</t>
  </si>
  <si>
    <t xml:space="preserve">   执法与监督</t>
  </si>
  <si>
    <t>2130217</t>
  </si>
  <si>
    <t xml:space="preserve">    防沙治沙</t>
  </si>
  <si>
    <t xml:space="preserve"> 2130223</t>
  </si>
  <si>
    <t xml:space="preserve">   信息管理</t>
  </si>
  <si>
    <t xml:space="preserve"> 2130234</t>
  </si>
  <si>
    <t xml:space="preserve">   林业草原防灾减灾</t>
  </si>
  <si>
    <t xml:space="preserve"> 2130237</t>
  </si>
  <si>
    <t xml:space="preserve">   行业业务管理</t>
  </si>
  <si>
    <t>2210201</t>
  </si>
  <si>
    <t xml:space="preserve">    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</si>
  <si>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</si>
  <si>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</si>
  <si>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</si>
  <si>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表三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</si>
  <si>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</si>
  <si>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</si>
  <si>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</si>
  <si>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</si>
  <si>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</si>
  <si>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</si>
  <si>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</si>
  <si>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</si>
  <si>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</si>
  <si>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</si>
  <si>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</si>
  <si>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</si>
  <si>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</si>
  <si>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</si>
  <si>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</si>
  <si>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</si>
  <si>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</si>
  <si>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</si>
  <si>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</si>
  <si>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</si>
  <si>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</si>
  <si>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</si>
  <si>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</si>
  <si>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住房公积金</t>
  </si>
  <si>
    <t>99</t>
  </si>
  <si>
    <t>其他工资福利支出</t>
  </si>
  <si>
    <t>14</t>
  </si>
  <si>
    <t>医疗费</t>
  </si>
  <si>
    <t>机关商品和服务支出</t>
  </si>
  <si>
    <t>商品和服务支出</t>
  </si>
  <si>
    <t>办公经费</t>
  </si>
  <si>
    <t>办公费</t>
  </si>
  <si>
    <t>05</t>
  </si>
  <si>
    <t>水费</t>
  </si>
  <si>
    <t>06</t>
  </si>
  <si>
    <t>电费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</si>
  <si>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</si>
  <si>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</si>
  <si>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</si>
  <si>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</si>
  <si>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</si>
  <si>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</si>
  <si>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</si>
  <si>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</si>
  <si>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</si>
  <si>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公务通讯补贴</t>
  </si>
  <si>
    <t>会议费</t>
  </si>
  <si>
    <t>15</t>
  </si>
  <si>
    <t>培训费</t>
  </si>
  <si>
    <t>16</t>
  </si>
  <si>
    <t>公务接待费</t>
  </si>
  <si>
    <t>17</t>
  </si>
  <si>
    <t>车辆运行维护费</t>
  </si>
  <si>
    <t>13</t>
  </si>
  <si>
    <t>维修（护）费</t>
  </si>
  <si>
    <t>31</t>
  </si>
  <si>
    <t>其他商品服务支出</t>
  </si>
  <si>
    <t>对个人和家庭的补助</t>
  </si>
  <si>
    <t>社会福利和救助</t>
  </si>
  <si>
    <t>生活补助</t>
  </si>
  <si>
    <t>其他对个人和家庭的补助</t>
  </si>
  <si>
    <t>一般公共预算“三公”经费支出表</t>
  </si>
  <si>
    <t>表四</t>
  </si>
  <si>
    <r>
      <t xml:space="preserve"> 2019</t>
    </r>
    <r>
      <rPr>
        <b/>
        <sz val="10.5"/>
        <color indexed="8"/>
        <rFont val="宋体"/>
        <family val="0"/>
      </rPr>
      <t>年预算数</t>
    </r>
  </si>
  <si>
    <r>
      <t xml:space="preserve"> 2019</t>
    </r>
    <r>
      <rPr>
        <b/>
        <sz val="10.5"/>
        <color indexed="8"/>
        <rFont val="宋体"/>
        <family val="0"/>
      </rPr>
      <t>年预算执行数</t>
    </r>
  </si>
  <si>
    <r>
      <t xml:space="preserve"> 2020</t>
    </r>
    <r>
      <rPr>
        <b/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</si>
  <si>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</si>
  <si>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</si>
  <si>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</si>
  <si>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</si>
  <si>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</si>
  <si>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</si>
  <si>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</si>
  <si>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表五</t>
  </si>
  <si>
    <t>科目名称　</t>
  </si>
  <si>
    <t>单位代码　</t>
  </si>
  <si>
    <t>本年政府性基金预算财政拨款支出</t>
  </si>
  <si>
    <t>说明：本部门2020年没有使用政府性基金安排的支出，故本表无数据。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</si>
  <si>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</si>
  <si>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</si>
  <si>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表六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</si>
  <si>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</si>
  <si>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</si>
  <si>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</si>
  <si>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</si>
  <si>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</si>
  <si>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</si>
  <si>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</si>
  <si>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</si>
  <si>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</si>
  <si>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</si>
  <si>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</si>
  <si>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</si>
  <si>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</si>
  <si>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</si>
  <si>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</si>
  <si>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表七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</si>
  <si>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</si>
  <si>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</si>
  <si>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</si>
  <si>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</si>
  <si>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</si>
  <si>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</si>
  <si>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</si>
  <si>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</si>
  <si>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社会保障和就业支出</t>
  </si>
  <si>
    <t>行政事业单位离退休</t>
  </si>
  <si>
    <t xml:space="preserve">  机关事业单位基本养老保险缴费支出</t>
  </si>
  <si>
    <t xml:space="preserve">  机关事业单位职业年金缴费支出</t>
  </si>
  <si>
    <t>卫生健康支出</t>
  </si>
  <si>
    <t>行政事业单位医疗</t>
  </si>
  <si>
    <t>事业单位医疗</t>
  </si>
  <si>
    <t>公务员医疗补助</t>
  </si>
  <si>
    <t>节能环保支出</t>
  </si>
  <si>
    <t>环境监测与监察</t>
  </si>
  <si>
    <t>其他环境监测与监察支出</t>
  </si>
  <si>
    <t>天然林保护</t>
  </si>
  <si>
    <t>其他天然林保护支出</t>
  </si>
  <si>
    <t>退耕还林</t>
  </si>
  <si>
    <t>其他退耕还林支出</t>
  </si>
  <si>
    <t>退牧还草</t>
  </si>
  <si>
    <t xml:space="preserve">  退牧还草工程建设</t>
  </si>
  <si>
    <t>农林水支出</t>
  </si>
  <si>
    <t>农业</t>
  </si>
  <si>
    <t>行政运行</t>
  </si>
  <si>
    <t>林业和草原</t>
  </si>
  <si>
    <t>一般行政管理事务</t>
  </si>
  <si>
    <t>事业机构</t>
  </si>
  <si>
    <t>森林资源培育</t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</si>
  <si>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</si>
  <si>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</si>
  <si>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</si>
  <si>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</si>
  <si>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</si>
  <si>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</si>
  <si>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</si>
  <si>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</si>
  <si>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信息管理</t>
  </si>
  <si>
    <t>林业草原防灾减灾</t>
  </si>
  <si>
    <t>行业业务管理</t>
  </si>
  <si>
    <t>住房保障支出</t>
  </si>
  <si>
    <t>住房改革支出</t>
  </si>
  <si>
    <t>合 计</t>
  </si>
  <si>
    <t>部门支出总表</t>
  </si>
  <si>
    <t>表八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</si>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</sst>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2">
    <font>
      <sz val="11"/>
      <color theme="1"/>
      <name val="Calibri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b/>
      <sz val="18"/>
      <color indexed="8"/>
      <name val="方正小标宋简体"/>
      <family val="0"/>
    </font>
    <font>
      <b/>
      <sz val="2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sz val="18"/>
      <color theme="1"/>
      <name val="方正小标宋简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2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6" fillId="0" borderId="0">
      <alignment/>
      <protection/>
    </xf>
    <xf numFmtId="0" fontId="6" fillId="0" borderId="0" applyProtection="0">
      <alignment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1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8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horizontal="justify" vertical="center"/>
    </xf>
    <xf numFmtId="0" fontId="4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49" fontId="4" fillId="0" borderId="15" xfId="4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5" xfId="41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176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6" fontId="6" fillId="0" borderId="10" xfId="40" applyNumberFormat="1" applyFont="1" applyFill="1" applyBorder="1" applyAlignment="1" applyProtection="1">
      <alignment horizontal="center" vertical="center"/>
      <protection/>
    </xf>
    <xf numFmtId="176" fontId="6" fillId="0" borderId="10" xfId="41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1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right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 2" xfId="40"/>
    <cellStyle name="常规 4 39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8" sqref="D8:D12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2.00390625" style="0" customWidth="1"/>
    <col min="6" max="6" width="24.4218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3.5">
      <c r="A2" s="56" t="s">
        <v>1</v>
      </c>
      <c r="B2" s="56"/>
      <c r="C2" s="45"/>
      <c r="D2" s="45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24.75" customHeight="1">
      <c r="A4" s="9" t="s">
        <v>5</v>
      </c>
      <c r="B4" s="9" t="s">
        <v>6</v>
      </c>
      <c r="C4" s="9" t="s">
        <v>5</v>
      </c>
      <c r="D4" s="9" t="s">
        <v>7</v>
      </c>
      <c r="E4" s="46" t="s">
        <v>8</v>
      </c>
      <c r="F4" s="46" t="s">
        <v>9</v>
      </c>
    </row>
    <row r="5" spans="1:6" ht="33.75" customHeight="1">
      <c r="A5" s="12" t="s">
        <v>10</v>
      </c>
      <c r="B5" s="47">
        <v>10736.21</v>
      </c>
      <c r="C5" s="12" t="s">
        <v>11</v>
      </c>
      <c r="D5" s="12"/>
      <c r="E5" s="12"/>
      <c r="F5" s="12"/>
    </row>
    <row r="6" spans="1:6" ht="33.75" customHeight="1">
      <c r="A6" s="17" t="s">
        <v>12</v>
      </c>
      <c r="B6" s="48">
        <v>10736.21</v>
      </c>
      <c r="C6" s="17" t="s">
        <v>13</v>
      </c>
      <c r="D6" s="12"/>
      <c r="E6" s="12"/>
      <c r="F6" s="12"/>
    </row>
    <row r="7" spans="1:6" ht="33.75" customHeight="1">
      <c r="A7" s="17" t="s">
        <v>14</v>
      </c>
      <c r="B7" s="49"/>
      <c r="C7" s="17" t="s">
        <v>15</v>
      </c>
      <c r="D7" s="12"/>
      <c r="E7" s="12"/>
      <c r="F7" s="12"/>
    </row>
    <row r="8" spans="1:6" ht="33.75" customHeight="1">
      <c r="A8" s="17"/>
      <c r="B8" s="49"/>
      <c r="C8" s="17" t="s">
        <v>16</v>
      </c>
      <c r="D8" s="47">
        <f>E8+F8</f>
        <v>616.34</v>
      </c>
      <c r="E8" s="47">
        <v>616.34</v>
      </c>
      <c r="F8" s="12"/>
    </row>
    <row r="9" spans="1:6" ht="33.75" customHeight="1">
      <c r="A9" s="17" t="s">
        <v>17</v>
      </c>
      <c r="B9" s="49"/>
      <c r="C9" s="17" t="s">
        <v>18</v>
      </c>
      <c r="D9" s="47">
        <f aca="true" t="shared" si="0" ref="D9:D15">E9+F9</f>
        <v>324.01</v>
      </c>
      <c r="E9" s="48">
        <v>324.01</v>
      </c>
      <c r="F9" s="12"/>
    </row>
    <row r="10" spans="1:6" ht="33.75" customHeight="1">
      <c r="A10" s="17" t="s">
        <v>12</v>
      </c>
      <c r="B10" s="49"/>
      <c r="C10" s="17" t="s">
        <v>19</v>
      </c>
      <c r="D10" s="47">
        <f t="shared" si="0"/>
        <v>511.5</v>
      </c>
      <c r="E10" s="47">
        <v>511.5</v>
      </c>
      <c r="F10" s="12"/>
    </row>
    <row r="11" spans="1:6" ht="33.75" customHeight="1">
      <c r="A11" s="17" t="s">
        <v>14</v>
      </c>
      <c r="B11" s="49"/>
      <c r="C11" s="17" t="s">
        <v>20</v>
      </c>
      <c r="D11" s="47">
        <f t="shared" si="0"/>
        <v>8912.49</v>
      </c>
      <c r="E11" s="48">
        <v>8912.49</v>
      </c>
      <c r="F11" s="12"/>
    </row>
    <row r="12" spans="1:6" ht="33.75" customHeight="1">
      <c r="A12" s="49"/>
      <c r="B12" s="49"/>
      <c r="C12" s="17" t="s">
        <v>21</v>
      </c>
      <c r="D12" s="47">
        <f t="shared" si="0"/>
        <v>371.87</v>
      </c>
      <c r="E12" s="47">
        <v>371.87</v>
      </c>
      <c r="F12" s="12"/>
    </row>
    <row r="13" spans="1:6" ht="33.75" customHeight="1">
      <c r="A13" s="49"/>
      <c r="B13" s="49"/>
      <c r="C13" s="49" t="s">
        <v>22</v>
      </c>
      <c r="D13" s="47"/>
      <c r="E13" s="48"/>
      <c r="F13" s="12"/>
    </row>
    <row r="14" spans="1:6" ht="33.75" customHeight="1">
      <c r="A14" s="49"/>
      <c r="B14" s="49"/>
      <c r="C14" s="49"/>
      <c r="D14" s="47"/>
      <c r="E14" s="47"/>
      <c r="F14" s="12"/>
    </row>
    <row r="15" spans="1:6" ht="33.75" customHeight="1">
      <c r="A15" s="49" t="s">
        <v>23</v>
      </c>
      <c r="B15" s="48">
        <v>10736.21</v>
      </c>
      <c r="C15" s="49" t="s">
        <v>24</v>
      </c>
      <c r="D15" s="47">
        <f t="shared" si="0"/>
        <v>10736.21</v>
      </c>
      <c r="E15" s="48">
        <v>10736.21</v>
      </c>
      <c r="F15" s="12"/>
    </row>
    <row r="16" ht="22.5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" sqref="F2"/>
    </sheetView>
  </sheetViews>
  <sheetFormatPr defaultColWidth="9.00390625" defaultRowHeight="15"/>
  <cols>
    <col min="1" max="1" width="19.7109375" style="0" customWidth="1"/>
    <col min="2" max="2" width="18.00390625" style="2" customWidth="1"/>
    <col min="3" max="3" width="14.00390625" style="0" customWidth="1"/>
    <col min="4" max="4" width="13.57421875" style="2" customWidth="1"/>
    <col min="5" max="5" width="12.421875" style="2" customWidth="1"/>
    <col min="6" max="6" width="12.00390625" style="0" customWidth="1"/>
  </cols>
  <sheetData>
    <row r="1" spans="1:6" ht="36" customHeight="1">
      <c r="A1" s="61" t="s">
        <v>25</v>
      </c>
      <c r="B1" s="61"/>
      <c r="C1" s="61"/>
      <c r="D1" s="61"/>
      <c r="E1" s="61"/>
      <c r="F1" s="61"/>
    </row>
    <row r="2" spans="1:6" ht="16.5" customHeight="1">
      <c r="A2" s="38" t="s">
        <v>26</v>
      </c>
      <c r="B2" s="51"/>
      <c r="C2" s="39"/>
      <c r="D2" s="51"/>
      <c r="E2" s="51"/>
      <c r="F2" s="40" t="s">
        <v>2</v>
      </c>
    </row>
    <row r="3" spans="1:6" ht="45" customHeight="1">
      <c r="A3" s="62" t="s">
        <v>27</v>
      </c>
      <c r="B3" s="63"/>
      <c r="C3" s="64" t="s">
        <v>28</v>
      </c>
      <c r="D3" s="64"/>
      <c r="E3" s="64"/>
      <c r="F3" s="64" t="s">
        <v>29</v>
      </c>
    </row>
    <row r="4" spans="1:6" ht="45" customHeight="1">
      <c r="A4" s="12" t="s">
        <v>30</v>
      </c>
      <c r="B4" s="50" t="s">
        <v>31</v>
      </c>
      <c r="C4" s="12" t="s">
        <v>32</v>
      </c>
      <c r="D4" s="50" t="s">
        <v>33</v>
      </c>
      <c r="E4" s="50" t="s">
        <v>34</v>
      </c>
      <c r="F4" s="64"/>
    </row>
    <row r="5" spans="1:6" s="1" customFormat="1" ht="45" customHeight="1">
      <c r="A5" s="41" t="s">
        <v>35</v>
      </c>
      <c r="B5" s="44" t="s">
        <v>36</v>
      </c>
      <c r="C5" s="42">
        <f>D5+E5</f>
        <v>532.3100000000001</v>
      </c>
      <c r="D5" s="52">
        <f>364.3+113.61+54.4</f>
        <v>532.3100000000001</v>
      </c>
      <c r="E5" s="43"/>
      <c r="F5" s="9"/>
    </row>
    <row r="6" spans="1:6" s="1" customFormat="1" ht="45" customHeight="1">
      <c r="A6" s="41" t="s">
        <v>37</v>
      </c>
      <c r="B6" s="44" t="s">
        <v>38</v>
      </c>
      <c r="C6" s="42">
        <f>D6+E6</f>
        <v>84.03</v>
      </c>
      <c r="D6" s="52">
        <f>56.81+27.22</f>
        <v>84.03</v>
      </c>
      <c r="E6" s="43"/>
      <c r="F6" s="9"/>
    </row>
    <row r="7" spans="1:6" ht="45" customHeight="1">
      <c r="A7" s="41" t="s">
        <v>39</v>
      </c>
      <c r="B7" s="44" t="s">
        <v>40</v>
      </c>
      <c r="C7" s="42">
        <f>D7+E7</f>
        <v>182.15</v>
      </c>
      <c r="D7" s="52">
        <v>182.15</v>
      </c>
      <c r="E7" s="43"/>
      <c r="F7" s="12"/>
    </row>
    <row r="8" spans="1:6" ht="45" customHeight="1">
      <c r="A8" s="41" t="s">
        <v>41</v>
      </c>
      <c r="B8" s="44" t="s">
        <v>42</v>
      </c>
      <c r="C8" s="42">
        <f>D8+E8</f>
        <v>85.83</v>
      </c>
      <c r="D8" s="52">
        <f>56.81+29.02</f>
        <v>85.83</v>
      </c>
      <c r="E8" s="43"/>
      <c r="F8" s="12"/>
    </row>
    <row r="9" spans="1:6" ht="45" customHeight="1">
      <c r="A9" s="41" t="s">
        <v>43</v>
      </c>
      <c r="B9" s="44" t="s">
        <v>44</v>
      </c>
      <c r="C9" s="42">
        <f>D9+E9</f>
        <v>56.03</v>
      </c>
      <c r="D9" s="52">
        <v>56.03</v>
      </c>
      <c r="E9" s="52"/>
      <c r="F9" s="12"/>
    </row>
    <row r="10" spans="1:6" ht="45" customHeight="1">
      <c r="A10" s="41" t="s">
        <v>45</v>
      </c>
      <c r="B10" s="44" t="s">
        <v>46</v>
      </c>
      <c r="C10" s="42">
        <f aca="true" t="shared" si="0" ref="C10:C15">D10+E10</f>
        <v>243</v>
      </c>
      <c r="D10" s="52"/>
      <c r="E10" s="53">
        <v>243</v>
      </c>
      <c r="F10" s="12"/>
    </row>
    <row r="11" spans="1:6" s="1" customFormat="1" ht="45" customHeight="1">
      <c r="A11" s="41" t="s">
        <v>47</v>
      </c>
      <c r="B11" s="44" t="s">
        <v>48</v>
      </c>
      <c r="C11" s="42">
        <f t="shared" si="0"/>
        <v>190</v>
      </c>
      <c r="D11" s="52"/>
      <c r="E11" s="53">
        <v>190</v>
      </c>
      <c r="F11" s="9"/>
    </row>
    <row r="12" spans="1:6" ht="45" customHeight="1">
      <c r="A12" s="41" t="s">
        <v>49</v>
      </c>
      <c r="B12" s="44" t="s">
        <v>50</v>
      </c>
      <c r="C12" s="42">
        <f t="shared" si="0"/>
        <v>78.5</v>
      </c>
      <c r="D12" s="52"/>
      <c r="E12" s="53">
        <v>78.5</v>
      </c>
      <c r="F12" s="12"/>
    </row>
    <row r="13" spans="1:6" ht="45" customHeight="1">
      <c r="A13" s="41" t="s">
        <v>51</v>
      </c>
      <c r="B13" s="44" t="s">
        <v>52</v>
      </c>
      <c r="C13" s="42">
        <f t="shared" si="0"/>
        <v>2960.08</v>
      </c>
      <c r="D13" s="52">
        <v>2940.08</v>
      </c>
      <c r="E13" s="53">
        <v>20</v>
      </c>
      <c r="F13" s="12"/>
    </row>
    <row r="14" spans="1:6" ht="45" customHeight="1">
      <c r="A14" s="41" t="s">
        <v>53</v>
      </c>
      <c r="B14" s="44" t="s">
        <v>54</v>
      </c>
      <c r="C14" s="42">
        <f t="shared" si="0"/>
        <v>272.8</v>
      </c>
      <c r="D14" s="52"/>
      <c r="E14" s="53">
        <v>272.8</v>
      </c>
      <c r="F14" s="12"/>
    </row>
    <row r="15" spans="1:6" ht="45" customHeight="1">
      <c r="A15" s="41" t="s">
        <v>55</v>
      </c>
      <c r="B15" s="44" t="s">
        <v>56</v>
      </c>
      <c r="C15" s="42">
        <f t="shared" si="0"/>
        <v>1438.12</v>
      </c>
      <c r="D15" s="52">
        <f>451.1+987.02</f>
        <v>1438.12</v>
      </c>
      <c r="E15" s="53"/>
      <c r="F15" s="12"/>
    </row>
    <row r="16" spans="1:6" ht="45" customHeight="1">
      <c r="A16" s="41" t="s">
        <v>57</v>
      </c>
      <c r="B16" s="44" t="s">
        <v>58</v>
      </c>
      <c r="C16" s="42">
        <f aca="true" t="shared" si="1" ref="C16:C28">D16+E16</f>
        <v>370.2</v>
      </c>
      <c r="D16" s="52"/>
      <c r="E16" s="53">
        <f>355.2+15</f>
        <v>370.2</v>
      </c>
      <c r="F16" s="12"/>
    </row>
    <row r="17" spans="1:6" s="1" customFormat="1" ht="45" customHeight="1">
      <c r="A17" s="41" t="s">
        <v>59</v>
      </c>
      <c r="B17" s="44" t="s">
        <v>60</v>
      </c>
      <c r="C17" s="42">
        <f t="shared" si="1"/>
        <v>345</v>
      </c>
      <c r="D17" s="52"/>
      <c r="E17" s="53">
        <f>300+45</f>
        <v>345</v>
      </c>
      <c r="F17" s="9"/>
    </row>
    <row r="18" spans="1:6" ht="45" customHeight="1">
      <c r="A18" s="41" t="s">
        <v>61</v>
      </c>
      <c r="B18" s="44" t="s">
        <v>62</v>
      </c>
      <c r="C18" s="42">
        <f t="shared" si="1"/>
        <v>645.61</v>
      </c>
      <c r="D18" s="52"/>
      <c r="E18" s="53">
        <v>645.61</v>
      </c>
      <c r="F18" s="12"/>
    </row>
    <row r="19" spans="1:6" ht="45" customHeight="1">
      <c r="A19" s="41" t="s">
        <v>63</v>
      </c>
      <c r="B19" s="44" t="s">
        <v>64</v>
      </c>
      <c r="C19" s="42">
        <f t="shared" si="1"/>
        <v>432</v>
      </c>
      <c r="D19" s="52"/>
      <c r="E19" s="53">
        <v>432</v>
      </c>
      <c r="F19" s="12"/>
    </row>
    <row r="20" spans="1:6" ht="45" customHeight="1">
      <c r="A20" s="41" t="s">
        <v>65</v>
      </c>
      <c r="B20" s="44" t="s">
        <v>66</v>
      </c>
      <c r="C20" s="42">
        <f t="shared" si="1"/>
        <v>34</v>
      </c>
      <c r="D20" s="52"/>
      <c r="E20" s="53">
        <v>34</v>
      </c>
      <c r="F20" s="12"/>
    </row>
    <row r="21" spans="1:6" ht="45" customHeight="1">
      <c r="A21" s="41" t="s">
        <v>67</v>
      </c>
      <c r="B21" s="44" t="s">
        <v>68</v>
      </c>
      <c r="C21" s="42">
        <f t="shared" si="1"/>
        <v>109.2</v>
      </c>
      <c r="D21" s="52"/>
      <c r="E21" s="53">
        <f>99.2+10</f>
        <v>109.2</v>
      </c>
      <c r="F21" s="12"/>
    </row>
    <row r="22" spans="1:6" ht="45" customHeight="1">
      <c r="A22" s="41" t="s">
        <v>69</v>
      </c>
      <c r="B22" s="44" t="s">
        <v>70</v>
      </c>
      <c r="C22" s="42">
        <f t="shared" si="1"/>
        <v>20</v>
      </c>
      <c r="D22" s="52"/>
      <c r="E22" s="53">
        <v>20</v>
      </c>
      <c r="F22" s="12"/>
    </row>
    <row r="23" spans="1:6" ht="45" customHeight="1">
      <c r="A23" s="41" t="s">
        <v>71</v>
      </c>
      <c r="B23" s="44" t="s">
        <v>72</v>
      </c>
      <c r="C23" s="42">
        <f t="shared" si="1"/>
        <v>609.3</v>
      </c>
      <c r="D23" s="52"/>
      <c r="E23" s="53">
        <f>520+89.3</f>
        <v>609.3</v>
      </c>
      <c r="F23" s="12"/>
    </row>
    <row r="24" spans="1:6" s="1" customFormat="1" ht="45" customHeight="1">
      <c r="A24" s="41" t="s">
        <v>73</v>
      </c>
      <c r="B24" s="44" t="s">
        <v>74</v>
      </c>
      <c r="C24" s="42">
        <f t="shared" si="1"/>
        <v>293</v>
      </c>
      <c r="D24" s="52"/>
      <c r="E24" s="53">
        <v>293</v>
      </c>
      <c r="F24" s="9"/>
    </row>
    <row r="25" spans="1:6" ht="45" customHeight="1">
      <c r="A25" s="41" t="s">
        <v>75</v>
      </c>
      <c r="B25" s="44" t="s">
        <v>76</v>
      </c>
      <c r="C25" s="42">
        <f t="shared" si="1"/>
        <v>336.82</v>
      </c>
      <c r="D25" s="52"/>
      <c r="E25" s="53">
        <v>336.82</v>
      </c>
      <c r="F25" s="12"/>
    </row>
    <row r="26" spans="1:6" ht="45" customHeight="1">
      <c r="A26" s="41" t="s">
        <v>77</v>
      </c>
      <c r="B26" s="44" t="s">
        <v>78</v>
      </c>
      <c r="C26" s="42">
        <f t="shared" si="1"/>
        <v>826.36</v>
      </c>
      <c r="D26" s="52"/>
      <c r="E26" s="53">
        <v>826.36</v>
      </c>
      <c r="F26" s="12"/>
    </row>
    <row r="27" spans="1:6" ht="45" customHeight="1">
      <c r="A27" s="41" t="s">
        <v>79</v>
      </c>
      <c r="B27" s="44" t="s">
        <v>80</v>
      </c>
      <c r="C27" s="42">
        <f t="shared" si="1"/>
        <v>220</v>
      </c>
      <c r="D27" s="52"/>
      <c r="E27" s="53">
        <v>220</v>
      </c>
      <c r="F27" s="12"/>
    </row>
    <row r="28" spans="1:6" ht="45" customHeight="1">
      <c r="A28" s="41" t="s">
        <v>81</v>
      </c>
      <c r="B28" s="44" t="s">
        <v>82</v>
      </c>
      <c r="C28" s="42">
        <f t="shared" si="1"/>
        <v>371.87</v>
      </c>
      <c r="D28" s="53">
        <f>255.47+78.67+37.73</f>
        <v>371.87</v>
      </c>
      <c r="E28" s="52"/>
      <c r="F28" s="12"/>
    </row>
    <row r="29" spans="1:6" ht="45" customHeight="1">
      <c r="A29" s="12"/>
      <c r="B29" s="50"/>
      <c r="C29" s="12"/>
      <c r="D29" s="50"/>
      <c r="E29" s="50"/>
      <c r="F29" s="12"/>
    </row>
    <row r="30" spans="1:6" ht="45" customHeight="1">
      <c r="A30" s="12"/>
      <c r="B30" s="50"/>
      <c r="C30" s="12"/>
      <c r="D30" s="50"/>
      <c r="E30" s="50"/>
      <c r="F30" s="12"/>
    </row>
    <row r="31" spans="1:6" ht="45" customHeight="1">
      <c r="A31" s="12" t="s">
        <v>7</v>
      </c>
      <c r="B31" s="50" t="s">
        <v>83</v>
      </c>
      <c r="C31" s="12">
        <f>SUM(C5:C30)</f>
        <v>10736.210000000001</v>
      </c>
      <c r="D31" s="50">
        <f>SUM(D5:D30)</f>
        <v>5690.419999999999</v>
      </c>
      <c r="E31" s="50">
        <f>SUM(E5:E30)</f>
        <v>5045.79</v>
      </c>
      <c r="F31" s="12"/>
    </row>
    <row r="32" spans="1:6" ht="23.25" customHeight="1">
      <c r="A32" s="65" t="s">
        <v>84</v>
      </c>
      <c r="B32" s="66"/>
      <c r="C32" s="66"/>
      <c r="D32" s="66"/>
      <c r="E32" s="66"/>
      <c r="F32" s="66"/>
    </row>
  </sheetData>
  <sheetProtection/>
  <mergeCells count="5">
    <mergeCell ref="A1:F1"/>
    <mergeCell ref="A3:B3"/>
    <mergeCell ref="C3:E3"/>
    <mergeCell ref="A32:F32"/>
    <mergeCell ref="F3:F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3">
      <selection activeCell="D19" sqref="D19:D27"/>
    </sheetView>
  </sheetViews>
  <sheetFormatPr defaultColWidth="9.00390625" defaultRowHeight="15"/>
  <cols>
    <col min="1" max="1" width="7.00390625" style="0" customWidth="1"/>
    <col min="2" max="2" width="6.28125" style="0" customWidth="1"/>
    <col min="3" max="3" width="13.28125" style="0" customWidth="1"/>
    <col min="4" max="4" width="12.8515625" style="0" customWidth="1"/>
    <col min="5" max="5" width="7.28125" style="0" customWidth="1"/>
    <col min="6" max="6" width="5.7109375" style="0" customWidth="1"/>
    <col min="7" max="7" width="14.00390625" style="0" customWidth="1"/>
    <col min="8" max="8" width="9.7109375" style="0" customWidth="1"/>
    <col min="9" max="9" width="8.421875" style="0" customWidth="1"/>
    <col min="10" max="10" width="7.8515625" style="0" customWidth="1"/>
  </cols>
  <sheetData>
    <row r="1" spans="1:10" ht="42.75" customHeight="1">
      <c r="A1" s="87" t="s">
        <v>85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1" customHeight="1">
      <c r="A2" s="23" t="s">
        <v>86</v>
      </c>
      <c r="B2" s="24"/>
      <c r="I2" s="88" t="s">
        <v>2</v>
      </c>
      <c r="J2" s="89"/>
    </row>
    <row r="3" spans="1:10" ht="36" customHeight="1">
      <c r="A3" s="79" t="s">
        <v>87</v>
      </c>
      <c r="B3" s="79"/>
      <c r="C3" s="79"/>
      <c r="D3" s="79"/>
      <c r="E3" s="79" t="s">
        <v>88</v>
      </c>
      <c r="F3" s="79"/>
      <c r="G3" s="79"/>
      <c r="H3" s="79"/>
      <c r="I3" s="79"/>
      <c r="J3" s="79" t="s">
        <v>29</v>
      </c>
    </row>
    <row r="4" spans="1:10" ht="30.75" customHeight="1">
      <c r="A4" s="79" t="s">
        <v>30</v>
      </c>
      <c r="B4" s="79"/>
      <c r="C4" s="79" t="s">
        <v>31</v>
      </c>
      <c r="D4" s="79" t="s">
        <v>7</v>
      </c>
      <c r="E4" s="79" t="s">
        <v>30</v>
      </c>
      <c r="F4" s="79"/>
      <c r="G4" s="79" t="s">
        <v>31</v>
      </c>
      <c r="H4" s="90" t="s">
        <v>89</v>
      </c>
      <c r="I4" s="79" t="s">
        <v>90</v>
      </c>
      <c r="J4" s="79"/>
    </row>
    <row r="5" spans="1:10" ht="30.75" customHeight="1">
      <c r="A5" s="25" t="s">
        <v>91</v>
      </c>
      <c r="B5" s="9" t="s">
        <v>92</v>
      </c>
      <c r="C5" s="79"/>
      <c r="D5" s="79"/>
      <c r="E5" s="9" t="s">
        <v>91</v>
      </c>
      <c r="F5" s="9" t="s">
        <v>92</v>
      </c>
      <c r="G5" s="79"/>
      <c r="H5" s="91"/>
      <c r="I5" s="79"/>
      <c r="J5" s="9"/>
    </row>
    <row r="6" spans="1:10" ht="36.75" customHeight="1">
      <c r="A6" s="83">
        <v>501</v>
      </c>
      <c r="B6" s="26"/>
      <c r="C6" s="27" t="s">
        <v>93</v>
      </c>
      <c r="D6" s="27">
        <v>3392.5</v>
      </c>
      <c r="E6" s="73">
        <v>301</v>
      </c>
      <c r="F6" s="27"/>
      <c r="G6" s="27" t="s">
        <v>94</v>
      </c>
      <c r="H6" s="27">
        <f>SUM(H7:H17)</f>
        <v>5028.820000000001</v>
      </c>
      <c r="I6" s="27">
        <v>0</v>
      </c>
      <c r="J6" s="27"/>
    </row>
    <row r="7" spans="1:10" ht="45.75" customHeight="1">
      <c r="A7" s="84"/>
      <c r="B7" s="86" t="s">
        <v>95</v>
      </c>
      <c r="C7" s="80" t="s">
        <v>96</v>
      </c>
      <c r="D7" s="80">
        <f>595.91+1532.55+176.49</f>
        <v>2304.95</v>
      </c>
      <c r="E7" s="74"/>
      <c r="F7" s="26" t="s">
        <v>95</v>
      </c>
      <c r="G7" s="27" t="s">
        <v>97</v>
      </c>
      <c r="H7" s="27">
        <v>859.22</v>
      </c>
      <c r="I7" s="27">
        <v>0</v>
      </c>
      <c r="J7" s="27"/>
    </row>
    <row r="8" spans="1:10" ht="45.75" customHeight="1">
      <c r="A8" s="84"/>
      <c r="B8" s="86"/>
      <c r="C8" s="80"/>
      <c r="D8" s="80"/>
      <c r="E8" s="74"/>
      <c r="F8" s="26" t="s">
        <v>98</v>
      </c>
      <c r="G8" s="27" t="s">
        <v>99</v>
      </c>
      <c r="H8" s="27">
        <v>2239.37</v>
      </c>
      <c r="I8" s="27">
        <v>0</v>
      </c>
      <c r="J8" s="27"/>
    </row>
    <row r="9" spans="1:10" ht="43.5" customHeight="1">
      <c r="A9" s="84"/>
      <c r="B9" s="86"/>
      <c r="C9" s="80"/>
      <c r="D9" s="80"/>
      <c r="E9" s="74"/>
      <c r="F9" s="26" t="s">
        <v>100</v>
      </c>
      <c r="G9" s="27" t="s">
        <v>101</v>
      </c>
      <c r="H9" s="27">
        <v>256.8</v>
      </c>
      <c r="I9" s="27">
        <v>0</v>
      </c>
      <c r="J9" s="27"/>
    </row>
    <row r="10" spans="1:10" ht="45.75" customHeight="1">
      <c r="A10" s="84"/>
      <c r="B10" s="67" t="s">
        <v>98</v>
      </c>
      <c r="C10" s="73" t="s">
        <v>102</v>
      </c>
      <c r="D10" s="73">
        <f>364.3+182.15+56.03+18.22</f>
        <v>620.7</v>
      </c>
      <c r="E10" s="74"/>
      <c r="F10" s="26" t="s">
        <v>103</v>
      </c>
      <c r="G10" s="27" t="s">
        <v>104</v>
      </c>
      <c r="H10" s="27">
        <v>532.31</v>
      </c>
      <c r="I10" s="27">
        <v>0</v>
      </c>
      <c r="J10" s="27"/>
    </row>
    <row r="11" spans="1:10" ht="45.75" customHeight="1">
      <c r="A11" s="84"/>
      <c r="B11" s="68"/>
      <c r="C11" s="74"/>
      <c r="D11" s="74"/>
      <c r="E11" s="74"/>
      <c r="F11" s="26" t="s">
        <v>105</v>
      </c>
      <c r="G11" s="27" t="s">
        <v>106</v>
      </c>
      <c r="H11" s="27">
        <v>84.03</v>
      </c>
      <c r="I11" s="27">
        <v>0</v>
      </c>
      <c r="J11" s="27"/>
    </row>
    <row r="12" spans="1:10" ht="45.75" customHeight="1">
      <c r="A12" s="84"/>
      <c r="B12" s="68"/>
      <c r="C12" s="74"/>
      <c r="D12" s="74"/>
      <c r="E12" s="74"/>
      <c r="F12" s="29">
        <v>10</v>
      </c>
      <c r="G12" s="27" t="s">
        <v>107</v>
      </c>
      <c r="H12" s="27">
        <v>266.18</v>
      </c>
      <c r="I12" s="27">
        <v>0</v>
      </c>
      <c r="J12" s="27"/>
    </row>
    <row r="13" spans="1:10" ht="45.75" customHeight="1">
      <c r="A13" s="84"/>
      <c r="B13" s="68"/>
      <c r="C13" s="74"/>
      <c r="D13" s="74"/>
      <c r="E13" s="74"/>
      <c r="F13" s="29">
        <v>11</v>
      </c>
      <c r="G13" s="27" t="s">
        <v>108</v>
      </c>
      <c r="H13" s="27">
        <v>56.03</v>
      </c>
      <c r="I13" s="27">
        <v>0</v>
      </c>
      <c r="J13" s="27"/>
    </row>
    <row r="14" spans="1:10" ht="44.25" customHeight="1">
      <c r="A14" s="84"/>
      <c r="B14" s="69"/>
      <c r="C14" s="75"/>
      <c r="D14" s="75"/>
      <c r="E14" s="74"/>
      <c r="F14" s="29">
        <v>12</v>
      </c>
      <c r="G14" s="27" t="s">
        <v>109</v>
      </c>
      <c r="H14" s="27">
        <v>31.38</v>
      </c>
      <c r="I14" s="27">
        <v>0</v>
      </c>
      <c r="J14" s="27"/>
    </row>
    <row r="15" spans="1:10" ht="60" customHeight="1">
      <c r="A15" s="84"/>
      <c r="B15" s="26" t="s">
        <v>100</v>
      </c>
      <c r="C15" s="27" t="s">
        <v>110</v>
      </c>
      <c r="D15" s="27">
        <v>255.47</v>
      </c>
      <c r="E15" s="74"/>
      <c r="F15" s="26">
        <v>13</v>
      </c>
      <c r="G15" s="27" t="s">
        <v>110</v>
      </c>
      <c r="H15" s="27">
        <v>371.87</v>
      </c>
      <c r="I15" s="27">
        <v>0</v>
      </c>
      <c r="J15" s="27"/>
    </row>
    <row r="16" spans="1:10" ht="49.5" customHeight="1">
      <c r="A16" s="84"/>
      <c r="B16" s="67" t="s">
        <v>111</v>
      </c>
      <c r="C16" s="73" t="s">
        <v>112</v>
      </c>
      <c r="D16" s="73">
        <v>211.38</v>
      </c>
      <c r="E16" s="74"/>
      <c r="F16" s="26" t="s">
        <v>113</v>
      </c>
      <c r="G16" s="27" t="s">
        <v>114</v>
      </c>
      <c r="H16" s="27">
        <v>1.8</v>
      </c>
      <c r="I16" s="27">
        <v>0</v>
      </c>
      <c r="J16" s="27"/>
    </row>
    <row r="17" spans="1:10" ht="40.5" customHeight="1">
      <c r="A17" s="85"/>
      <c r="B17" s="69"/>
      <c r="C17" s="75"/>
      <c r="D17" s="75"/>
      <c r="E17" s="75"/>
      <c r="F17" s="31">
        <v>99</v>
      </c>
      <c r="G17" s="27" t="s">
        <v>112</v>
      </c>
      <c r="H17" s="27">
        <v>329.83</v>
      </c>
      <c r="I17" s="27">
        <v>0</v>
      </c>
      <c r="J17" s="27"/>
    </row>
    <row r="18" spans="1:10" ht="40.5" customHeight="1">
      <c r="A18" s="76">
        <v>502</v>
      </c>
      <c r="B18" s="27"/>
      <c r="C18" s="27" t="s">
        <v>115</v>
      </c>
      <c r="D18" s="27">
        <v>405.53</v>
      </c>
      <c r="E18" s="73">
        <v>302</v>
      </c>
      <c r="F18" s="27"/>
      <c r="G18" s="27" t="s">
        <v>116</v>
      </c>
      <c r="H18" s="27">
        <v>0</v>
      </c>
      <c r="I18" s="27">
        <f>SUM(I19:I38)</f>
        <v>660.02</v>
      </c>
      <c r="J18" s="27"/>
    </row>
    <row r="19" spans="1:10" ht="24.75" customHeight="1">
      <c r="A19" s="77"/>
      <c r="B19" s="67" t="s">
        <v>95</v>
      </c>
      <c r="C19" s="70" t="s">
        <v>117</v>
      </c>
      <c r="D19" s="73">
        <v>189.36</v>
      </c>
      <c r="E19" s="74"/>
      <c r="F19" s="26" t="s">
        <v>95</v>
      </c>
      <c r="G19" s="34" t="s">
        <v>118</v>
      </c>
      <c r="H19" s="35">
        <v>0</v>
      </c>
      <c r="I19" s="35">
        <v>12.27</v>
      </c>
      <c r="J19" s="27"/>
    </row>
    <row r="20" spans="1:10" ht="24.75" customHeight="1">
      <c r="A20" s="77"/>
      <c r="B20" s="68"/>
      <c r="C20" s="71"/>
      <c r="D20" s="74"/>
      <c r="E20" s="74"/>
      <c r="F20" s="26" t="s">
        <v>119</v>
      </c>
      <c r="G20" s="34" t="s">
        <v>120</v>
      </c>
      <c r="H20" s="35">
        <v>0</v>
      </c>
      <c r="I20" s="35">
        <v>23.47</v>
      </c>
      <c r="J20" s="37"/>
    </row>
    <row r="21" spans="1:10" ht="24.75" customHeight="1">
      <c r="A21" s="77"/>
      <c r="B21" s="68"/>
      <c r="C21" s="71"/>
      <c r="D21" s="74"/>
      <c r="E21" s="74"/>
      <c r="F21" s="26" t="s">
        <v>121</v>
      </c>
      <c r="G21" s="34" t="s">
        <v>122</v>
      </c>
      <c r="H21" s="35">
        <v>0</v>
      </c>
      <c r="I21" s="35">
        <v>42</v>
      </c>
      <c r="J21" s="37"/>
    </row>
    <row r="22" spans="1:10" ht="24.75" customHeight="1">
      <c r="A22" s="77"/>
      <c r="B22" s="68"/>
      <c r="C22" s="71"/>
      <c r="D22" s="74"/>
      <c r="E22" s="74"/>
      <c r="F22" s="26" t="s">
        <v>123</v>
      </c>
      <c r="G22" s="34" t="s">
        <v>124</v>
      </c>
      <c r="H22" s="35">
        <v>0</v>
      </c>
      <c r="I22" s="35">
        <v>17.74</v>
      </c>
      <c r="J22" s="37"/>
    </row>
    <row r="23" spans="1:10" ht="24.75" customHeight="1">
      <c r="A23" s="77"/>
      <c r="B23" s="68"/>
      <c r="C23" s="71"/>
      <c r="D23" s="74"/>
      <c r="E23" s="74"/>
      <c r="F23" s="26" t="s">
        <v>103</v>
      </c>
      <c r="G23" s="34" t="s">
        <v>125</v>
      </c>
      <c r="H23" s="35">
        <v>0</v>
      </c>
      <c r="I23" s="35">
        <v>50.8</v>
      </c>
      <c r="J23" s="37"/>
    </row>
    <row r="24" spans="1:10" ht="24.75" customHeight="1">
      <c r="A24" s="77"/>
      <c r="B24" s="68"/>
      <c r="C24" s="71"/>
      <c r="D24" s="74"/>
      <c r="E24" s="74"/>
      <c r="F24" s="26" t="s">
        <v>126</v>
      </c>
      <c r="G24" s="34" t="s">
        <v>127</v>
      </c>
      <c r="H24" s="35">
        <v>0</v>
      </c>
      <c r="I24" s="35">
        <v>114.8</v>
      </c>
      <c r="J24" s="37"/>
    </row>
    <row r="25" spans="1:10" ht="24.75" customHeight="1">
      <c r="A25" s="77"/>
      <c r="B25" s="68"/>
      <c r="C25" s="71"/>
      <c r="D25" s="74"/>
      <c r="E25" s="74"/>
      <c r="F25" s="26" t="s">
        <v>128</v>
      </c>
      <c r="G25" s="34" t="s">
        <v>129</v>
      </c>
      <c r="H25" s="35">
        <v>0</v>
      </c>
      <c r="I25" s="35">
        <v>42.39</v>
      </c>
      <c r="J25" s="37"/>
    </row>
    <row r="26" spans="1:10" ht="24.75" customHeight="1">
      <c r="A26" s="77"/>
      <c r="B26" s="68"/>
      <c r="C26" s="71"/>
      <c r="D26" s="74"/>
      <c r="E26" s="74"/>
      <c r="F26" s="26" t="s">
        <v>130</v>
      </c>
      <c r="G26" s="34" t="s">
        <v>131</v>
      </c>
      <c r="H26" s="35">
        <v>0</v>
      </c>
      <c r="I26" s="35">
        <v>1.1</v>
      </c>
      <c r="J26" s="37"/>
    </row>
    <row r="27" spans="1:10" ht="24.75" customHeight="1">
      <c r="A27" s="77"/>
      <c r="B27" s="69"/>
      <c r="C27" s="72"/>
      <c r="D27" s="75"/>
      <c r="E27" s="74"/>
      <c r="F27" s="26"/>
      <c r="G27" s="34" t="s">
        <v>132</v>
      </c>
      <c r="H27" s="35"/>
      <c r="I27" s="35">
        <v>42.78</v>
      </c>
      <c r="J27" s="37"/>
    </row>
    <row r="28" spans="1:10" ht="24.75" customHeight="1">
      <c r="A28" s="77"/>
      <c r="B28" s="30" t="s">
        <v>95</v>
      </c>
      <c r="C28" s="34" t="s">
        <v>133</v>
      </c>
      <c r="D28" s="35">
        <v>23.14</v>
      </c>
      <c r="E28" s="74"/>
      <c r="F28" s="26" t="s">
        <v>134</v>
      </c>
      <c r="G28" s="34" t="s">
        <v>133</v>
      </c>
      <c r="H28" s="35">
        <v>0</v>
      </c>
      <c r="I28" s="35">
        <v>23.14</v>
      </c>
      <c r="J28" s="37"/>
    </row>
    <row r="29" spans="1:10" ht="24.75" customHeight="1">
      <c r="A29" s="77"/>
      <c r="B29" s="30" t="s">
        <v>100</v>
      </c>
      <c r="C29" s="34" t="s">
        <v>135</v>
      </c>
      <c r="D29" s="35">
        <v>18.1</v>
      </c>
      <c r="E29" s="74"/>
      <c r="F29" s="26" t="s">
        <v>136</v>
      </c>
      <c r="G29" s="34" t="s">
        <v>135</v>
      </c>
      <c r="H29" s="35">
        <v>0</v>
      </c>
      <c r="I29" s="35">
        <v>18.1</v>
      </c>
      <c r="J29" s="37"/>
    </row>
    <row r="30" spans="1:10" ht="24.75" customHeight="1">
      <c r="A30" s="77"/>
      <c r="B30" s="30" t="s">
        <v>121</v>
      </c>
      <c r="C30" s="34" t="s">
        <v>137</v>
      </c>
      <c r="D30" s="35">
        <v>11.12</v>
      </c>
      <c r="E30" s="74"/>
      <c r="F30" s="26" t="s">
        <v>138</v>
      </c>
      <c r="G30" s="34" t="s">
        <v>137</v>
      </c>
      <c r="H30" s="35">
        <v>0</v>
      </c>
      <c r="I30" s="35">
        <v>11.12</v>
      </c>
      <c r="J30" s="37"/>
    </row>
    <row r="31" spans="1:10" ht="24.75" customHeight="1">
      <c r="A31" s="77"/>
      <c r="B31" s="30" t="s">
        <v>103</v>
      </c>
      <c r="C31" s="34" t="s">
        <v>139</v>
      </c>
      <c r="D31" s="35">
        <v>61.58</v>
      </c>
      <c r="E31" s="74"/>
      <c r="F31" s="26" t="s">
        <v>140</v>
      </c>
      <c r="G31" s="34" t="s">
        <v>141</v>
      </c>
      <c r="H31" s="35">
        <v>0</v>
      </c>
      <c r="I31" s="35">
        <v>6.57</v>
      </c>
      <c r="J31" s="37"/>
    </row>
    <row r="32" spans="1:10" ht="24.75" customHeight="1">
      <c r="A32" s="77"/>
      <c r="B32" s="30" t="s">
        <v>105</v>
      </c>
      <c r="C32" s="34" t="s">
        <v>141</v>
      </c>
      <c r="D32" s="35">
        <v>3.63</v>
      </c>
      <c r="E32" s="74"/>
      <c r="F32" s="26" t="s">
        <v>142</v>
      </c>
      <c r="G32" s="34" t="s">
        <v>139</v>
      </c>
      <c r="H32" s="35">
        <v>0</v>
      </c>
      <c r="I32" s="35">
        <v>85.45</v>
      </c>
      <c r="J32" s="37"/>
    </row>
    <row r="33" spans="1:10" ht="28.5" customHeight="1">
      <c r="A33" s="77"/>
      <c r="B33" s="30" t="s">
        <v>111</v>
      </c>
      <c r="C33" s="27" t="s">
        <v>143</v>
      </c>
      <c r="D33" s="35">
        <v>98.6</v>
      </c>
      <c r="E33" s="74"/>
      <c r="F33" s="26" t="s">
        <v>111</v>
      </c>
      <c r="G33" s="27" t="s">
        <v>143</v>
      </c>
      <c r="H33" s="35">
        <v>0</v>
      </c>
      <c r="I33" s="35">
        <v>168.29</v>
      </c>
      <c r="J33" s="37"/>
    </row>
    <row r="34" spans="1:10" ht="31.5" customHeight="1">
      <c r="A34" s="77"/>
      <c r="B34" s="34"/>
      <c r="C34" s="27" t="s">
        <v>144</v>
      </c>
      <c r="D34" s="35">
        <v>0</v>
      </c>
      <c r="E34" s="70">
        <v>303</v>
      </c>
      <c r="F34" s="36"/>
      <c r="G34" s="27" t="s">
        <v>144</v>
      </c>
      <c r="H34" s="35">
        <v>1.58</v>
      </c>
      <c r="I34" s="35">
        <v>0</v>
      </c>
      <c r="J34" s="37"/>
    </row>
    <row r="35" spans="1:10" ht="24.75" customHeight="1">
      <c r="A35" s="77"/>
      <c r="B35" s="30" t="s">
        <v>95</v>
      </c>
      <c r="C35" s="70" t="s">
        <v>145</v>
      </c>
      <c r="D35" s="76">
        <v>0</v>
      </c>
      <c r="E35" s="71"/>
      <c r="F35" s="26" t="s">
        <v>95</v>
      </c>
      <c r="G35" s="27"/>
      <c r="H35" s="35"/>
      <c r="I35" s="35">
        <v>0</v>
      </c>
      <c r="J35" s="37"/>
    </row>
    <row r="36" spans="1:10" ht="24.75" customHeight="1">
      <c r="A36" s="77"/>
      <c r="B36" s="34"/>
      <c r="C36" s="71"/>
      <c r="D36" s="77"/>
      <c r="E36" s="71"/>
      <c r="F36" s="67" t="s">
        <v>119</v>
      </c>
      <c r="G36" s="73" t="s">
        <v>146</v>
      </c>
      <c r="H36" s="76">
        <v>1.58</v>
      </c>
      <c r="I36" s="76">
        <v>0</v>
      </c>
      <c r="J36" s="37"/>
    </row>
    <row r="37" spans="1:10" ht="24.75" customHeight="1">
      <c r="A37" s="77"/>
      <c r="B37" s="34"/>
      <c r="C37" s="72"/>
      <c r="D37" s="78"/>
      <c r="E37" s="71"/>
      <c r="F37" s="68"/>
      <c r="G37" s="74"/>
      <c r="H37" s="77"/>
      <c r="I37" s="77"/>
      <c r="J37" s="37"/>
    </row>
    <row r="38" spans="1:10" ht="34.5" customHeight="1">
      <c r="A38" s="77"/>
      <c r="B38" s="33">
        <v>99</v>
      </c>
      <c r="C38" s="28" t="s">
        <v>147</v>
      </c>
      <c r="D38" s="32">
        <v>0</v>
      </c>
      <c r="E38" s="72"/>
      <c r="F38" s="69"/>
      <c r="G38" s="75"/>
      <c r="H38" s="78"/>
      <c r="I38" s="78"/>
      <c r="J38" s="37"/>
    </row>
    <row r="39" spans="1:10" ht="24.75" customHeight="1">
      <c r="A39" s="78"/>
      <c r="B39" s="81" t="s">
        <v>7</v>
      </c>
      <c r="C39" s="82"/>
      <c r="D39" s="35">
        <f>D6+D18+D34</f>
        <v>3798.0299999999997</v>
      </c>
      <c r="E39" s="81" t="s">
        <v>7</v>
      </c>
      <c r="F39" s="82"/>
      <c r="G39" s="37">
        <f>H39+I39</f>
        <v>5690.42</v>
      </c>
      <c r="H39" s="35">
        <f>H6+H18+H34</f>
        <v>5030.400000000001</v>
      </c>
      <c r="I39" s="35">
        <f>I18+I34</f>
        <v>660.02</v>
      </c>
      <c r="J39" s="37"/>
    </row>
  </sheetData>
  <sheetProtection/>
  <mergeCells count="37">
    <mergeCell ref="C7:C9"/>
    <mergeCell ref="C10:C14"/>
    <mergeCell ref="A1:J1"/>
    <mergeCell ref="I2:J2"/>
    <mergeCell ref="A3:D3"/>
    <mergeCell ref="E3:I3"/>
    <mergeCell ref="A4:B4"/>
    <mergeCell ref="E4:F4"/>
    <mergeCell ref="C4:C5"/>
    <mergeCell ref="H4:H5"/>
    <mergeCell ref="D10:D14"/>
    <mergeCell ref="D16:D17"/>
    <mergeCell ref="D35:D37"/>
    <mergeCell ref="B39:C39"/>
    <mergeCell ref="E39:F39"/>
    <mergeCell ref="A6:A17"/>
    <mergeCell ref="A18:A39"/>
    <mergeCell ref="B7:B9"/>
    <mergeCell ref="B10:B14"/>
    <mergeCell ref="B16:B17"/>
    <mergeCell ref="J3:J4"/>
    <mergeCell ref="E6:E17"/>
    <mergeCell ref="E18:E33"/>
    <mergeCell ref="E34:E38"/>
    <mergeCell ref="F36:F38"/>
    <mergeCell ref="G4:G5"/>
    <mergeCell ref="G36:G38"/>
    <mergeCell ref="B19:B27"/>
    <mergeCell ref="C19:C27"/>
    <mergeCell ref="D19:D27"/>
    <mergeCell ref="H36:H38"/>
    <mergeCell ref="I4:I5"/>
    <mergeCell ref="I36:I38"/>
    <mergeCell ref="C16:C17"/>
    <mergeCell ref="C35:C37"/>
    <mergeCell ref="D4:D5"/>
    <mergeCell ref="D7:D9"/>
  </mergeCells>
  <printOptions/>
  <pageMargins left="0.7086614173228347" right="0.7086614173228347" top="1.11" bottom="0.7480314960629921" header="0.31496062992125984" footer="0.31496062992125984"/>
  <pageSetup horizontalDpi="200" verticalDpi="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6" sqref="A6"/>
    </sheetView>
  </sheetViews>
  <sheetFormatPr defaultColWidth="9.00390625" defaultRowHeight="15"/>
  <cols>
    <col min="1" max="10" width="6.8515625" style="0" customWidth="1"/>
    <col min="11" max="11" width="8.57421875" style="0" customWidth="1"/>
    <col min="12" max="18" width="6.8515625" style="0" customWidth="1"/>
  </cols>
  <sheetData>
    <row r="1" spans="1:18" ht="30" customHeight="1">
      <c r="A1" s="95" t="s">
        <v>148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20.25" customHeight="1">
      <c r="A2" s="96" t="s">
        <v>149</v>
      </c>
      <c r="B2" s="96"/>
      <c r="C2" s="19"/>
      <c r="D2" s="19"/>
      <c r="E2" s="19"/>
      <c r="F2" s="19"/>
      <c r="G2" s="20"/>
      <c r="H2" s="19"/>
      <c r="I2" s="19"/>
      <c r="J2" s="19"/>
      <c r="K2" s="19"/>
      <c r="L2" s="19"/>
      <c r="M2" s="19"/>
      <c r="N2" s="19"/>
      <c r="O2" s="19"/>
      <c r="P2" s="19"/>
      <c r="Q2" s="89" t="s">
        <v>2</v>
      </c>
      <c r="R2" s="89"/>
    </row>
    <row r="3" spans="1:18" ht="48.75" customHeight="1">
      <c r="A3" s="97" t="s">
        <v>150</v>
      </c>
      <c r="B3" s="97"/>
      <c r="C3" s="97"/>
      <c r="D3" s="97"/>
      <c r="E3" s="97"/>
      <c r="F3" s="97"/>
      <c r="G3" s="97" t="s">
        <v>151</v>
      </c>
      <c r="H3" s="97"/>
      <c r="I3" s="97"/>
      <c r="J3" s="97"/>
      <c r="K3" s="97"/>
      <c r="L3" s="97"/>
      <c r="M3" s="97" t="s">
        <v>152</v>
      </c>
      <c r="N3" s="97"/>
      <c r="O3" s="97"/>
      <c r="P3" s="97"/>
      <c r="Q3" s="97"/>
      <c r="R3" s="97"/>
    </row>
    <row r="4" spans="1:18" ht="48.75" customHeight="1">
      <c r="A4" s="92" t="s">
        <v>7</v>
      </c>
      <c r="B4" s="93" t="s">
        <v>153</v>
      </c>
      <c r="C4" s="92" t="s">
        <v>154</v>
      </c>
      <c r="D4" s="92"/>
      <c r="E4" s="92"/>
      <c r="F4" s="93" t="s">
        <v>137</v>
      </c>
      <c r="G4" s="92" t="s">
        <v>7</v>
      </c>
      <c r="H4" s="93" t="s">
        <v>153</v>
      </c>
      <c r="I4" s="92" t="s">
        <v>154</v>
      </c>
      <c r="J4" s="92"/>
      <c r="K4" s="92"/>
      <c r="L4" s="93" t="s">
        <v>137</v>
      </c>
      <c r="M4" s="92" t="s">
        <v>7</v>
      </c>
      <c r="N4" s="93" t="s">
        <v>153</v>
      </c>
      <c r="O4" s="92" t="s">
        <v>154</v>
      </c>
      <c r="P4" s="92"/>
      <c r="Q4" s="92"/>
      <c r="R4" s="93" t="s">
        <v>137</v>
      </c>
    </row>
    <row r="5" spans="1:18" ht="52.5" customHeight="1">
      <c r="A5" s="92"/>
      <c r="B5" s="93"/>
      <c r="C5" s="6" t="s">
        <v>32</v>
      </c>
      <c r="D5" s="6" t="s">
        <v>155</v>
      </c>
      <c r="E5" s="6" t="s">
        <v>156</v>
      </c>
      <c r="F5" s="93"/>
      <c r="G5" s="92"/>
      <c r="H5" s="93"/>
      <c r="I5" s="6" t="s">
        <v>32</v>
      </c>
      <c r="J5" s="6" t="s">
        <v>155</v>
      </c>
      <c r="K5" s="6" t="s">
        <v>156</v>
      </c>
      <c r="L5" s="93"/>
      <c r="M5" s="92"/>
      <c r="N5" s="93"/>
      <c r="O5" s="6" t="s">
        <v>32</v>
      </c>
      <c r="P5" s="6" t="s">
        <v>155</v>
      </c>
      <c r="Q5" s="6" t="s">
        <v>156</v>
      </c>
      <c r="R5" s="93"/>
    </row>
    <row r="6" spans="1:18" ht="43.5" customHeight="1">
      <c r="A6" s="7">
        <f>C6+F6</f>
        <v>124.02000000000001</v>
      </c>
      <c r="B6" s="7"/>
      <c r="C6" s="7">
        <f>D6+E6</f>
        <v>96.01</v>
      </c>
      <c r="D6" s="7"/>
      <c r="E6" s="7">
        <v>96.01</v>
      </c>
      <c r="F6" s="7">
        <v>28.01</v>
      </c>
      <c r="G6" s="7">
        <f>I6+L6</f>
        <v>109.32</v>
      </c>
      <c r="H6" s="7"/>
      <c r="I6" s="7">
        <v>109.21</v>
      </c>
      <c r="J6" s="7"/>
      <c r="K6" s="7">
        <v>109.21</v>
      </c>
      <c r="L6" s="7">
        <v>0.11</v>
      </c>
      <c r="M6" s="7">
        <f>N6+O6+R6</f>
        <v>96.57000000000001</v>
      </c>
      <c r="N6" s="7"/>
      <c r="O6" s="7">
        <v>85.45</v>
      </c>
      <c r="P6" s="7"/>
      <c r="Q6" s="7">
        <v>85.45</v>
      </c>
      <c r="R6" s="7">
        <v>11.12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2" ht="18.75">
      <c r="A11" s="22" t="s">
        <v>157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94" t="s">
        <v>158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</sheetData>
  <sheetProtection/>
  <mergeCells count="20">
    <mergeCell ref="A1:R1"/>
    <mergeCell ref="A2:B2"/>
    <mergeCell ref="Q2:R2"/>
    <mergeCell ref="A3:F3"/>
    <mergeCell ref="G3:L3"/>
    <mergeCell ref="M3:R3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  <mergeCell ref="C4:E4"/>
    <mergeCell ref="I4:K4"/>
    <mergeCell ref="O4: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A21" sqref="A21:F21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5" t="s">
        <v>159</v>
      </c>
      <c r="B1" s="95"/>
      <c r="C1" s="95"/>
      <c r="D1" s="95"/>
      <c r="E1" s="95"/>
      <c r="F1" s="95"/>
    </row>
    <row r="2" spans="1:6" ht="21" customHeight="1">
      <c r="A2" s="14" t="s">
        <v>160</v>
      </c>
      <c r="E2" s="89" t="s">
        <v>2</v>
      </c>
      <c r="F2" s="89"/>
    </row>
    <row r="3" spans="1:6" ht="40.5" customHeight="1">
      <c r="A3" s="98" t="s">
        <v>30</v>
      </c>
      <c r="B3" s="98" t="s">
        <v>161</v>
      </c>
      <c r="C3" s="98" t="s">
        <v>162</v>
      </c>
      <c r="D3" s="98" t="s">
        <v>163</v>
      </c>
      <c r="E3" s="98"/>
      <c r="F3" s="98"/>
    </row>
    <row r="4" spans="1:6" ht="31.5" customHeight="1">
      <c r="A4" s="98"/>
      <c r="B4" s="98"/>
      <c r="C4" s="98"/>
      <c r="D4" s="18" t="s">
        <v>7</v>
      </c>
      <c r="E4" s="18" t="s">
        <v>33</v>
      </c>
      <c r="F4" s="18" t="s">
        <v>34</v>
      </c>
    </row>
    <row r="5" spans="1:6" ht="27" customHeight="1">
      <c r="A5" s="7"/>
      <c r="B5" s="7"/>
      <c r="C5" s="7"/>
      <c r="D5" s="7"/>
      <c r="E5" s="7"/>
      <c r="F5" s="7"/>
    </row>
    <row r="6" spans="1:6" ht="27" customHeight="1">
      <c r="A6" s="7"/>
      <c r="B6" s="7"/>
      <c r="C6" s="7"/>
      <c r="D6" s="7"/>
      <c r="E6" s="7"/>
      <c r="F6" s="7"/>
    </row>
    <row r="7" spans="1:6" ht="27" customHeight="1">
      <c r="A7" s="7"/>
      <c r="B7" s="7"/>
      <c r="C7" s="7"/>
      <c r="D7" s="7"/>
      <c r="E7" s="7"/>
      <c r="F7" s="7"/>
    </row>
    <row r="8" spans="1:6" ht="27" customHeight="1">
      <c r="A8" s="7"/>
      <c r="B8" s="7"/>
      <c r="C8" s="7"/>
      <c r="D8" s="7"/>
      <c r="E8" s="7"/>
      <c r="F8" s="7"/>
    </row>
    <row r="9" spans="1:6" ht="27" customHeight="1">
      <c r="A9" s="7"/>
      <c r="B9" s="7"/>
      <c r="C9" s="7"/>
      <c r="D9" s="7"/>
      <c r="E9" s="7"/>
      <c r="F9" s="7"/>
    </row>
    <row r="10" spans="1:6" ht="27" customHeight="1">
      <c r="A10" s="7"/>
      <c r="B10" s="7"/>
      <c r="C10" s="7"/>
      <c r="D10" s="7"/>
      <c r="E10" s="7"/>
      <c r="F10" s="7"/>
    </row>
    <row r="11" spans="1:6" ht="27" customHeight="1">
      <c r="A11" s="7"/>
      <c r="B11" s="7"/>
      <c r="C11" s="7"/>
      <c r="D11" s="7"/>
      <c r="E11" s="7"/>
      <c r="F11" s="7"/>
    </row>
    <row r="12" spans="1:6" ht="27" customHeight="1">
      <c r="A12" s="7"/>
      <c r="B12" s="7"/>
      <c r="C12" s="7"/>
      <c r="D12" s="7"/>
      <c r="E12" s="7"/>
      <c r="F12" s="7"/>
    </row>
    <row r="13" spans="1:6" ht="27" customHeight="1">
      <c r="A13" s="7"/>
      <c r="B13" s="7"/>
      <c r="C13" s="7"/>
      <c r="D13" s="7"/>
      <c r="E13" s="7"/>
      <c r="F13" s="7"/>
    </row>
    <row r="14" spans="1:6" ht="27" customHeight="1">
      <c r="A14" s="7"/>
      <c r="B14" s="7"/>
      <c r="C14" s="7"/>
      <c r="D14" s="7"/>
      <c r="E14" s="7"/>
      <c r="F14" s="7"/>
    </row>
    <row r="15" spans="1:6" ht="27" customHeight="1">
      <c r="A15" s="7"/>
      <c r="B15" s="7"/>
      <c r="C15" s="7"/>
      <c r="D15" s="7"/>
      <c r="E15" s="7"/>
      <c r="F15" s="7"/>
    </row>
    <row r="16" spans="1:6" ht="27" customHeight="1">
      <c r="A16" s="7"/>
      <c r="B16" s="7"/>
      <c r="C16" s="7"/>
      <c r="D16" s="7"/>
      <c r="E16" s="7"/>
      <c r="F16" s="7"/>
    </row>
    <row r="17" spans="1:6" ht="27" customHeight="1">
      <c r="A17" s="7"/>
      <c r="B17" s="7"/>
      <c r="C17" s="7"/>
      <c r="D17" s="7"/>
      <c r="E17" s="7"/>
      <c r="F17" s="7"/>
    </row>
    <row r="18" spans="1:6" ht="27" customHeight="1">
      <c r="A18" s="7"/>
      <c r="B18" s="7"/>
      <c r="C18" s="7"/>
      <c r="D18" s="7"/>
      <c r="E18" s="7"/>
      <c r="F18" s="7"/>
    </row>
    <row r="19" spans="1:6" ht="27" customHeight="1">
      <c r="A19" s="7"/>
      <c r="B19" s="7"/>
      <c r="C19" s="7"/>
      <c r="D19" s="7"/>
      <c r="E19" s="7"/>
      <c r="F19" s="7"/>
    </row>
    <row r="20" spans="1:6" ht="27" customHeight="1">
      <c r="A20" s="92" t="s">
        <v>7</v>
      </c>
      <c r="B20" s="92"/>
      <c r="C20" s="7"/>
      <c r="D20" s="7"/>
      <c r="E20" s="7"/>
      <c r="F20" s="7"/>
    </row>
    <row r="21" spans="1:6" ht="27" customHeight="1">
      <c r="A21" s="99" t="s">
        <v>164</v>
      </c>
      <c r="B21" s="99"/>
      <c r="C21" s="99"/>
      <c r="D21" s="99"/>
      <c r="E21" s="99"/>
      <c r="F21" s="99"/>
    </row>
    <row r="22" spans="1:6" ht="18.75">
      <c r="A22" s="94" t="s">
        <v>157</v>
      </c>
      <c r="B22" s="94"/>
      <c r="C22" s="94"/>
      <c r="D22" s="94"/>
      <c r="E22" s="94"/>
      <c r="F22" s="94"/>
    </row>
    <row r="23" spans="1:6" ht="18.75">
      <c r="A23" s="94" t="s">
        <v>165</v>
      </c>
      <c r="B23" s="94"/>
      <c r="C23" s="94"/>
      <c r="D23" s="94"/>
      <c r="E23" s="94"/>
      <c r="F23" s="94"/>
    </row>
  </sheetData>
  <sheetProtection/>
  <mergeCells count="10">
    <mergeCell ref="A23:F23"/>
    <mergeCell ref="A3:A4"/>
    <mergeCell ref="B3:B4"/>
    <mergeCell ref="C3:C4"/>
    <mergeCell ref="A1:F1"/>
    <mergeCell ref="E2:F2"/>
    <mergeCell ref="D3:F3"/>
    <mergeCell ref="A20:B20"/>
    <mergeCell ref="A21:F21"/>
    <mergeCell ref="A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4" sqref="A14:IV14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5" t="s">
        <v>166</v>
      </c>
      <c r="B1" s="95"/>
      <c r="C1" s="95"/>
      <c r="D1" s="95"/>
    </row>
    <row r="2" spans="1:4" ht="16.5" customHeight="1">
      <c r="A2" s="14" t="s">
        <v>167</v>
      </c>
      <c r="D2" s="15" t="s">
        <v>2</v>
      </c>
    </row>
    <row r="3" spans="1:4" ht="27.75" customHeight="1">
      <c r="A3" s="79" t="s">
        <v>3</v>
      </c>
      <c r="B3" s="79"/>
      <c r="C3" s="79" t="s">
        <v>4</v>
      </c>
      <c r="D3" s="79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16" t="s">
        <v>168</v>
      </c>
      <c r="B5" s="12">
        <v>10736.21</v>
      </c>
      <c r="C5" s="16" t="s">
        <v>169</v>
      </c>
      <c r="D5" s="12"/>
    </row>
    <row r="6" spans="1:4" ht="27.75" customHeight="1">
      <c r="A6" s="16" t="s">
        <v>170</v>
      </c>
      <c r="B6" s="12"/>
      <c r="C6" s="16" t="s">
        <v>171</v>
      </c>
      <c r="D6" s="12"/>
    </row>
    <row r="7" spans="1:4" ht="27.75" customHeight="1">
      <c r="A7" s="16" t="s">
        <v>172</v>
      </c>
      <c r="B7" s="12"/>
      <c r="C7" s="16" t="s">
        <v>173</v>
      </c>
      <c r="D7" s="12"/>
    </row>
    <row r="8" spans="1:4" ht="27.75" customHeight="1">
      <c r="A8" s="16" t="s">
        <v>174</v>
      </c>
      <c r="B8" s="12"/>
      <c r="C8" s="16" t="s">
        <v>175</v>
      </c>
      <c r="D8" s="12"/>
    </row>
    <row r="9" spans="1:4" ht="27.75" customHeight="1">
      <c r="A9" s="16" t="s">
        <v>176</v>
      </c>
      <c r="B9" s="12"/>
      <c r="C9" s="17" t="s">
        <v>16</v>
      </c>
      <c r="D9" s="12">
        <v>616.34</v>
      </c>
    </row>
    <row r="10" spans="1:4" ht="27.75" customHeight="1">
      <c r="A10" s="12"/>
      <c r="B10" s="12"/>
      <c r="C10" s="16" t="s">
        <v>18</v>
      </c>
      <c r="D10" s="12">
        <v>324.01</v>
      </c>
    </row>
    <row r="11" spans="1:4" ht="27.75" customHeight="1">
      <c r="A11" s="12"/>
      <c r="B11" s="12"/>
      <c r="C11" s="16" t="s">
        <v>19</v>
      </c>
      <c r="D11" s="12">
        <v>511.5</v>
      </c>
    </row>
    <row r="12" spans="1:4" ht="27.75" customHeight="1">
      <c r="A12" s="12"/>
      <c r="B12" s="12"/>
      <c r="C12" s="16" t="s">
        <v>20</v>
      </c>
      <c r="D12" s="12">
        <v>8912.49</v>
      </c>
    </row>
    <row r="13" spans="1:4" ht="27.75" customHeight="1">
      <c r="A13" s="12"/>
      <c r="B13" s="12"/>
      <c r="C13" s="16" t="s">
        <v>21</v>
      </c>
      <c r="D13" s="12">
        <v>371.87</v>
      </c>
    </row>
    <row r="14" spans="1:4" ht="27.75" customHeight="1">
      <c r="A14" s="12"/>
      <c r="B14" s="12"/>
      <c r="C14" s="16"/>
      <c r="D14" s="12"/>
    </row>
    <row r="15" spans="1:4" ht="27.75" customHeight="1">
      <c r="A15" s="12" t="s">
        <v>177</v>
      </c>
      <c r="B15" s="12">
        <f>SUM(B5:B14)</f>
        <v>10736.21</v>
      </c>
      <c r="C15" s="12" t="s">
        <v>178</v>
      </c>
      <c r="D15" s="12">
        <f>SUM(D9:D14)</f>
        <v>10736.210000000001</v>
      </c>
    </row>
    <row r="16" spans="1:4" ht="27.75" customHeight="1">
      <c r="A16" s="16" t="s">
        <v>179</v>
      </c>
      <c r="B16" s="12"/>
      <c r="C16" s="12"/>
      <c r="D16" s="12"/>
    </row>
    <row r="17" spans="1:4" ht="27.75" customHeight="1">
      <c r="A17" s="16" t="s">
        <v>180</v>
      </c>
      <c r="B17" s="16"/>
      <c r="C17" s="16" t="s">
        <v>181</v>
      </c>
      <c r="D17" s="12"/>
    </row>
    <row r="18" spans="1:4" ht="27.75" customHeight="1">
      <c r="A18" s="12"/>
      <c r="B18" s="12"/>
      <c r="C18" s="12"/>
      <c r="D18" s="12"/>
    </row>
    <row r="19" spans="1:4" ht="27.75" customHeight="1">
      <c r="A19" s="12" t="s">
        <v>23</v>
      </c>
      <c r="B19" s="12">
        <f>B15</f>
        <v>10736.21</v>
      </c>
      <c r="C19" s="12" t="s">
        <v>24</v>
      </c>
      <c r="D19" s="12">
        <f>D15</f>
        <v>10736.210000000001</v>
      </c>
    </row>
  </sheetData>
  <sheetProtection/>
  <mergeCells count="3">
    <mergeCell ref="A1:D1"/>
    <mergeCell ref="A3:B3"/>
    <mergeCell ref="C3:D3"/>
  </mergeCells>
  <printOptions/>
  <pageMargins left="0.984251968503937" right="0.5511811023622047" top="0.4330708661417323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C24" sqref="C2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2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5" t="s">
        <v>182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7.75" customHeight="1">
      <c r="A2" s="100" t="s">
        <v>183</v>
      </c>
      <c r="B2" s="100"/>
      <c r="K2" s="89" t="s">
        <v>2</v>
      </c>
      <c r="L2" s="89"/>
    </row>
    <row r="3" spans="1:12" ht="41.25" customHeight="1">
      <c r="A3" s="93" t="s">
        <v>184</v>
      </c>
      <c r="B3" s="93"/>
      <c r="C3" s="6" t="s">
        <v>7</v>
      </c>
      <c r="D3" s="6" t="s">
        <v>180</v>
      </c>
      <c r="E3" s="6" t="s">
        <v>185</v>
      </c>
      <c r="F3" s="6" t="s">
        <v>186</v>
      </c>
      <c r="G3" s="6" t="s">
        <v>187</v>
      </c>
      <c r="H3" s="6" t="s">
        <v>188</v>
      </c>
      <c r="I3" s="6" t="s">
        <v>189</v>
      </c>
      <c r="J3" s="6" t="s">
        <v>190</v>
      </c>
      <c r="K3" s="6" t="s">
        <v>191</v>
      </c>
      <c r="L3" s="6" t="s">
        <v>179</v>
      </c>
    </row>
    <row r="4" spans="1:12" ht="27.75" customHeight="1">
      <c r="A4" s="7" t="s">
        <v>30</v>
      </c>
      <c r="B4" s="8" t="s">
        <v>31</v>
      </c>
      <c r="C4" s="7"/>
      <c r="D4" s="7"/>
      <c r="E4" s="8"/>
      <c r="F4" s="7"/>
      <c r="G4" s="7"/>
      <c r="H4" s="7"/>
      <c r="I4" s="7"/>
      <c r="J4" s="7"/>
      <c r="K4" s="7"/>
      <c r="L4" s="7"/>
    </row>
    <row r="5" spans="1:12" ht="27.75" customHeight="1">
      <c r="A5" s="9">
        <v>208</v>
      </c>
      <c r="B5" s="9" t="s">
        <v>192</v>
      </c>
      <c r="C5" s="8">
        <v>616.34</v>
      </c>
      <c r="D5" s="7"/>
      <c r="E5" s="8">
        <v>616.34</v>
      </c>
      <c r="F5" s="7"/>
      <c r="G5" s="7"/>
      <c r="H5" s="7"/>
      <c r="I5" s="7"/>
      <c r="J5" s="7"/>
      <c r="K5" s="7"/>
      <c r="L5" s="7"/>
    </row>
    <row r="6" spans="1:12" ht="27.75" customHeight="1">
      <c r="A6" s="12">
        <v>20805</v>
      </c>
      <c r="B6" s="12" t="s">
        <v>193</v>
      </c>
      <c r="C6" s="8">
        <v>616.34</v>
      </c>
      <c r="D6" s="7"/>
      <c r="E6" s="8">
        <v>616.34</v>
      </c>
      <c r="F6" s="7"/>
      <c r="G6" s="7"/>
      <c r="H6" s="7"/>
      <c r="I6" s="7"/>
      <c r="J6" s="7"/>
      <c r="K6" s="7"/>
      <c r="L6" s="7"/>
    </row>
    <row r="7" spans="1:12" ht="30" customHeight="1">
      <c r="A7" s="12">
        <v>2080505</v>
      </c>
      <c r="B7" s="12" t="s">
        <v>194</v>
      </c>
      <c r="C7" s="8">
        <v>532.31</v>
      </c>
      <c r="D7" s="7"/>
      <c r="E7" s="8">
        <v>532.31</v>
      </c>
      <c r="F7" s="7"/>
      <c r="G7" s="7"/>
      <c r="H7" s="7"/>
      <c r="I7" s="7"/>
      <c r="J7" s="7"/>
      <c r="K7" s="7"/>
      <c r="L7" s="7"/>
    </row>
    <row r="8" spans="1:12" ht="33" customHeight="1">
      <c r="A8" s="12">
        <v>2080506</v>
      </c>
      <c r="B8" s="12" t="s">
        <v>195</v>
      </c>
      <c r="C8" s="8">
        <v>84.03</v>
      </c>
      <c r="D8" s="7"/>
      <c r="E8" s="8">
        <v>84.03</v>
      </c>
      <c r="F8" s="7"/>
      <c r="G8" s="7"/>
      <c r="H8" s="7"/>
      <c r="I8" s="7"/>
      <c r="J8" s="7"/>
      <c r="K8" s="7"/>
      <c r="L8" s="7"/>
    </row>
    <row r="9" spans="1:12" ht="27.75" customHeight="1">
      <c r="A9" s="9">
        <v>210</v>
      </c>
      <c r="B9" s="9" t="s">
        <v>196</v>
      </c>
      <c r="C9" s="8">
        <v>324.01</v>
      </c>
      <c r="D9" s="7"/>
      <c r="E9" s="8">
        <v>324.01</v>
      </c>
      <c r="F9" s="7"/>
      <c r="G9" s="7"/>
      <c r="H9" s="7"/>
      <c r="I9" s="7"/>
      <c r="J9" s="7"/>
      <c r="K9" s="7"/>
      <c r="L9" s="7"/>
    </row>
    <row r="10" spans="1:12" ht="27.75" customHeight="1">
      <c r="A10" s="12">
        <v>21011</v>
      </c>
      <c r="B10" s="12" t="s">
        <v>197</v>
      </c>
      <c r="C10" s="8">
        <v>324.01</v>
      </c>
      <c r="D10" s="7"/>
      <c r="E10" s="8">
        <v>324.01</v>
      </c>
      <c r="F10" s="7"/>
      <c r="G10" s="7"/>
      <c r="H10" s="7"/>
      <c r="I10" s="7"/>
      <c r="J10" s="7"/>
      <c r="K10" s="7"/>
      <c r="L10" s="7"/>
    </row>
    <row r="11" spans="1:12" ht="27.75" customHeight="1">
      <c r="A11" s="12">
        <v>2101101</v>
      </c>
      <c r="B11" s="12" t="s">
        <v>197</v>
      </c>
      <c r="C11" s="8">
        <v>182.15</v>
      </c>
      <c r="D11" s="7"/>
      <c r="E11" s="8">
        <v>182.15</v>
      </c>
      <c r="F11" s="7"/>
      <c r="G11" s="7"/>
      <c r="H11" s="7"/>
      <c r="I11" s="7"/>
      <c r="J11" s="7"/>
      <c r="K11" s="7"/>
      <c r="L11" s="7"/>
    </row>
    <row r="12" spans="1:12" ht="27.75" customHeight="1">
      <c r="A12" s="12">
        <v>2101102</v>
      </c>
      <c r="B12" s="12" t="s">
        <v>198</v>
      </c>
      <c r="C12" s="8">
        <v>85.83</v>
      </c>
      <c r="D12" s="7"/>
      <c r="E12" s="8">
        <v>85.83</v>
      </c>
      <c r="F12" s="7"/>
      <c r="G12" s="7"/>
      <c r="H12" s="7"/>
      <c r="I12" s="7"/>
      <c r="J12" s="7"/>
      <c r="K12" s="7"/>
      <c r="L12" s="7"/>
    </row>
    <row r="13" spans="1:12" ht="27.75" customHeight="1">
      <c r="A13" s="12">
        <v>2101103</v>
      </c>
      <c r="B13" s="12" t="s">
        <v>199</v>
      </c>
      <c r="C13" s="8">
        <v>56.03</v>
      </c>
      <c r="D13" s="7"/>
      <c r="E13" s="8">
        <v>56.03</v>
      </c>
      <c r="F13" s="7"/>
      <c r="G13" s="7"/>
      <c r="H13" s="7"/>
      <c r="I13" s="7"/>
      <c r="J13" s="7"/>
      <c r="K13" s="7"/>
      <c r="L13" s="7"/>
    </row>
    <row r="14" spans="1:12" ht="27.75" customHeight="1">
      <c r="A14" s="9">
        <v>211</v>
      </c>
      <c r="B14" s="9" t="s">
        <v>200</v>
      </c>
      <c r="C14" s="8">
        <v>511.5</v>
      </c>
      <c r="D14" s="7"/>
      <c r="E14" s="8">
        <v>511.5</v>
      </c>
      <c r="F14" s="7"/>
      <c r="G14" s="7"/>
      <c r="H14" s="7"/>
      <c r="I14" s="7"/>
      <c r="J14" s="7"/>
      <c r="K14" s="7"/>
      <c r="L14" s="7"/>
    </row>
    <row r="15" spans="1:12" ht="27.75" customHeight="1">
      <c r="A15" s="12">
        <v>21102</v>
      </c>
      <c r="B15" s="12" t="s">
        <v>201</v>
      </c>
      <c r="C15" s="8">
        <v>243</v>
      </c>
      <c r="D15" s="7"/>
      <c r="E15" s="8">
        <v>243</v>
      </c>
      <c r="F15" s="7"/>
      <c r="G15" s="7"/>
      <c r="H15" s="7"/>
      <c r="I15" s="7"/>
      <c r="J15" s="7"/>
      <c r="K15" s="7"/>
      <c r="L15" s="7"/>
    </row>
    <row r="16" spans="1:12" ht="27.75" customHeight="1">
      <c r="A16" s="12">
        <v>2110299</v>
      </c>
      <c r="B16" s="12" t="s">
        <v>202</v>
      </c>
      <c r="C16" s="8">
        <v>243</v>
      </c>
      <c r="D16" s="7"/>
      <c r="E16" s="8">
        <v>243</v>
      </c>
      <c r="F16" s="7"/>
      <c r="G16" s="7"/>
      <c r="H16" s="7"/>
      <c r="I16" s="7"/>
      <c r="J16" s="7"/>
      <c r="K16" s="7"/>
      <c r="L16" s="7"/>
    </row>
    <row r="17" spans="1:12" ht="27.75" customHeight="1">
      <c r="A17" s="12">
        <v>21105</v>
      </c>
      <c r="B17" s="12" t="s">
        <v>203</v>
      </c>
      <c r="C17" s="8">
        <v>190</v>
      </c>
      <c r="D17" s="7"/>
      <c r="E17" s="8">
        <v>190</v>
      </c>
      <c r="F17" s="7"/>
      <c r="G17" s="7"/>
      <c r="H17" s="7"/>
      <c r="I17" s="7"/>
      <c r="J17" s="7"/>
      <c r="K17" s="7"/>
      <c r="L17" s="7"/>
    </row>
    <row r="18" spans="1:12" ht="27.75" customHeight="1">
      <c r="A18" s="12">
        <v>2110599</v>
      </c>
      <c r="B18" s="12" t="s">
        <v>204</v>
      </c>
      <c r="C18" s="8">
        <v>190</v>
      </c>
      <c r="D18" s="7"/>
      <c r="E18" s="8">
        <v>190</v>
      </c>
      <c r="F18" s="7"/>
      <c r="G18" s="7"/>
      <c r="H18" s="7"/>
      <c r="I18" s="7"/>
      <c r="J18" s="7"/>
      <c r="K18" s="7"/>
      <c r="L18" s="7"/>
    </row>
    <row r="19" spans="1:12" ht="27.75" customHeight="1">
      <c r="A19" s="12">
        <v>21106</v>
      </c>
      <c r="B19" s="12" t="s">
        <v>205</v>
      </c>
      <c r="C19" s="8">
        <v>78.5</v>
      </c>
      <c r="D19" s="7"/>
      <c r="E19" s="8">
        <v>78.5</v>
      </c>
      <c r="F19" s="7"/>
      <c r="G19" s="7"/>
      <c r="H19" s="7"/>
      <c r="I19" s="7"/>
      <c r="J19" s="7"/>
      <c r="K19" s="7"/>
      <c r="L19" s="7"/>
    </row>
    <row r="20" spans="1:12" ht="27.75" customHeight="1">
      <c r="A20" s="12">
        <v>2110699</v>
      </c>
      <c r="B20" s="12" t="s">
        <v>206</v>
      </c>
      <c r="C20" s="8">
        <v>78.5</v>
      </c>
      <c r="D20" s="7"/>
      <c r="E20" s="8">
        <v>78.5</v>
      </c>
      <c r="F20" s="7"/>
      <c r="G20" s="7"/>
      <c r="H20" s="7"/>
      <c r="I20" s="7"/>
      <c r="J20" s="7"/>
      <c r="K20" s="7"/>
      <c r="L20" s="7"/>
    </row>
    <row r="21" spans="1:12" ht="27.75" customHeight="1">
      <c r="A21" s="12">
        <v>21108</v>
      </c>
      <c r="B21" s="12" t="s">
        <v>207</v>
      </c>
      <c r="C21" s="8">
        <v>0</v>
      </c>
      <c r="D21" s="7"/>
      <c r="E21" s="8">
        <v>0</v>
      </c>
      <c r="F21" s="7"/>
      <c r="G21" s="7"/>
      <c r="H21" s="7"/>
      <c r="I21" s="7"/>
      <c r="J21" s="7"/>
      <c r="K21" s="7"/>
      <c r="L21" s="7"/>
    </row>
    <row r="22" spans="1:12" ht="27.75" customHeight="1">
      <c r="A22" s="12">
        <v>2110804</v>
      </c>
      <c r="B22" s="12" t="s">
        <v>208</v>
      </c>
      <c r="C22" s="8">
        <v>0</v>
      </c>
      <c r="D22" s="7"/>
      <c r="E22" s="8">
        <v>0</v>
      </c>
      <c r="F22" s="7"/>
      <c r="G22" s="7"/>
      <c r="H22" s="7"/>
      <c r="I22" s="7"/>
      <c r="J22" s="7"/>
      <c r="K22" s="7"/>
      <c r="L22" s="7"/>
    </row>
    <row r="23" spans="1:12" ht="27.75" customHeight="1">
      <c r="A23" s="9">
        <v>213</v>
      </c>
      <c r="B23" s="9" t="s">
        <v>209</v>
      </c>
      <c r="C23" s="8">
        <v>8912.49</v>
      </c>
      <c r="D23" s="7"/>
      <c r="E23" s="8">
        <v>8912.49</v>
      </c>
      <c r="F23" s="7"/>
      <c r="G23" s="7"/>
      <c r="H23" s="7"/>
      <c r="I23" s="7"/>
      <c r="J23" s="7"/>
      <c r="K23" s="7"/>
      <c r="L23" s="7"/>
    </row>
    <row r="24" spans="1:12" ht="27.75" customHeight="1">
      <c r="A24" s="54">
        <v>21301</v>
      </c>
      <c r="B24" s="54" t="s">
        <v>210</v>
      </c>
      <c r="C24" s="8"/>
      <c r="D24" s="7"/>
      <c r="E24" s="8"/>
      <c r="F24" s="7"/>
      <c r="G24" s="7"/>
      <c r="H24" s="7"/>
      <c r="I24" s="7"/>
      <c r="J24" s="7"/>
      <c r="K24" s="7"/>
      <c r="L24" s="7"/>
    </row>
    <row r="25" spans="1:12" ht="27.75" customHeight="1">
      <c r="A25" s="12">
        <v>2130101</v>
      </c>
      <c r="B25" s="12" t="s">
        <v>211</v>
      </c>
      <c r="C25" s="8"/>
      <c r="D25" s="7"/>
      <c r="E25" s="8"/>
      <c r="F25" s="7"/>
      <c r="G25" s="7"/>
      <c r="H25" s="7"/>
      <c r="I25" s="7"/>
      <c r="J25" s="7"/>
      <c r="K25" s="7"/>
      <c r="L25" s="7"/>
    </row>
    <row r="26" spans="1:12" ht="27.75" customHeight="1">
      <c r="A26" s="12">
        <v>21302</v>
      </c>
      <c r="B26" s="12" t="s">
        <v>212</v>
      </c>
      <c r="C26" s="8">
        <v>8912.49</v>
      </c>
      <c r="D26" s="7"/>
      <c r="E26" s="8">
        <v>8912.49</v>
      </c>
      <c r="F26" s="7"/>
      <c r="G26" s="7"/>
      <c r="H26" s="7"/>
      <c r="I26" s="7"/>
      <c r="J26" s="7"/>
      <c r="K26" s="7"/>
      <c r="L26" s="7"/>
    </row>
    <row r="27" spans="1:12" ht="27.75" customHeight="1">
      <c r="A27" s="12">
        <v>2130201</v>
      </c>
      <c r="B27" s="12" t="s">
        <v>211</v>
      </c>
      <c r="C27" s="8">
        <v>2960.08</v>
      </c>
      <c r="D27" s="7"/>
      <c r="E27" s="8">
        <v>2960.08</v>
      </c>
      <c r="F27" s="7"/>
      <c r="G27" s="7"/>
      <c r="H27" s="7"/>
      <c r="I27" s="7"/>
      <c r="J27" s="7"/>
      <c r="K27" s="7"/>
      <c r="L27" s="7"/>
    </row>
    <row r="28" spans="1:12" ht="27.75" customHeight="1">
      <c r="A28" s="12">
        <v>2130202</v>
      </c>
      <c r="B28" s="12" t="s">
        <v>213</v>
      </c>
      <c r="C28" s="8">
        <v>272.8</v>
      </c>
      <c r="D28" s="7"/>
      <c r="E28" s="8">
        <v>272.8</v>
      </c>
      <c r="F28" s="7"/>
      <c r="G28" s="7"/>
      <c r="H28" s="7"/>
      <c r="I28" s="7"/>
      <c r="J28" s="7"/>
      <c r="K28" s="7"/>
      <c r="L28" s="7"/>
    </row>
    <row r="29" spans="1:12" ht="27.75" customHeight="1">
      <c r="A29" s="12">
        <v>2130204</v>
      </c>
      <c r="B29" s="12" t="s">
        <v>214</v>
      </c>
      <c r="C29" s="8">
        <v>1438.12</v>
      </c>
      <c r="D29" s="7"/>
      <c r="E29" s="8">
        <v>1438.12</v>
      </c>
      <c r="F29" s="7"/>
      <c r="G29" s="7"/>
      <c r="H29" s="7"/>
      <c r="I29" s="7"/>
      <c r="J29" s="7"/>
      <c r="K29" s="7"/>
      <c r="L29" s="7"/>
    </row>
    <row r="30" spans="1:12" ht="27.75" customHeight="1">
      <c r="A30" s="12">
        <v>2130205</v>
      </c>
      <c r="B30" s="12" t="s">
        <v>215</v>
      </c>
      <c r="C30" s="8">
        <v>370.2</v>
      </c>
      <c r="D30" s="7"/>
      <c r="E30" s="8">
        <v>370.2</v>
      </c>
      <c r="F30" s="7"/>
      <c r="G30" s="7"/>
      <c r="H30" s="7"/>
      <c r="I30" s="7"/>
      <c r="J30" s="7"/>
      <c r="K30" s="7"/>
      <c r="L30" s="7"/>
    </row>
    <row r="31" spans="1:12" ht="27.75" customHeight="1">
      <c r="A31" s="12">
        <v>2130206</v>
      </c>
      <c r="B31" s="12" t="s">
        <v>216</v>
      </c>
      <c r="C31" s="8">
        <v>345</v>
      </c>
      <c r="D31" s="7"/>
      <c r="E31" s="8">
        <v>345</v>
      </c>
      <c r="F31" s="7"/>
      <c r="G31" s="7"/>
      <c r="H31" s="7"/>
      <c r="I31" s="7"/>
      <c r="J31" s="7"/>
      <c r="K31" s="7"/>
      <c r="L31" s="7"/>
    </row>
    <row r="32" spans="1:12" ht="27.75" customHeight="1">
      <c r="A32" s="12">
        <v>2130207</v>
      </c>
      <c r="B32" s="12" t="s">
        <v>217</v>
      </c>
      <c r="C32" s="8">
        <v>645.61</v>
      </c>
      <c r="D32" s="7"/>
      <c r="E32" s="8">
        <v>645.61</v>
      </c>
      <c r="F32" s="7"/>
      <c r="G32" s="7"/>
      <c r="H32" s="7"/>
      <c r="I32" s="7"/>
      <c r="J32" s="7"/>
      <c r="K32" s="7"/>
      <c r="L32" s="7"/>
    </row>
    <row r="33" spans="1:12" ht="27.75" customHeight="1">
      <c r="A33" s="12">
        <v>2130209</v>
      </c>
      <c r="B33" s="12" t="s">
        <v>218</v>
      </c>
      <c r="C33" s="8">
        <v>432</v>
      </c>
      <c r="D33" s="7"/>
      <c r="E33" s="8">
        <v>432</v>
      </c>
      <c r="F33" s="7"/>
      <c r="G33" s="7"/>
      <c r="H33" s="7"/>
      <c r="I33" s="7"/>
      <c r="J33" s="7"/>
      <c r="K33" s="7"/>
      <c r="L33" s="7"/>
    </row>
    <row r="34" spans="1:12" ht="27.75" customHeight="1">
      <c r="A34" s="12">
        <v>2130210</v>
      </c>
      <c r="B34" s="12" t="s">
        <v>219</v>
      </c>
      <c r="C34" s="8">
        <v>34</v>
      </c>
      <c r="D34" s="7"/>
      <c r="E34" s="8">
        <v>34</v>
      </c>
      <c r="F34" s="7"/>
      <c r="G34" s="7"/>
      <c r="H34" s="7"/>
      <c r="I34" s="7"/>
      <c r="J34" s="7"/>
      <c r="K34" s="7"/>
      <c r="L34" s="7"/>
    </row>
    <row r="35" spans="1:12" ht="27.75" customHeight="1">
      <c r="A35" s="12">
        <v>2130211</v>
      </c>
      <c r="B35" s="12" t="s">
        <v>220</v>
      </c>
      <c r="C35" s="8">
        <v>109.2</v>
      </c>
      <c r="D35" s="7"/>
      <c r="E35" s="8">
        <v>109.2</v>
      </c>
      <c r="F35" s="7"/>
      <c r="G35" s="7"/>
      <c r="H35" s="7"/>
      <c r="I35" s="7"/>
      <c r="J35" s="7"/>
      <c r="K35" s="7"/>
      <c r="L35" s="7"/>
    </row>
    <row r="36" spans="1:12" ht="27.75" customHeight="1">
      <c r="A36" s="12">
        <v>2130212</v>
      </c>
      <c r="B36" s="12" t="s">
        <v>221</v>
      </c>
      <c r="C36" s="8">
        <v>20</v>
      </c>
      <c r="D36" s="7"/>
      <c r="E36" s="8">
        <v>20</v>
      </c>
      <c r="F36" s="7"/>
      <c r="G36" s="7"/>
      <c r="H36" s="7"/>
      <c r="I36" s="7"/>
      <c r="J36" s="7"/>
      <c r="K36" s="7"/>
      <c r="L36" s="7"/>
    </row>
    <row r="37" spans="1:12" ht="27.75" customHeight="1">
      <c r="A37" s="12">
        <v>2130213</v>
      </c>
      <c r="B37" s="12" t="s">
        <v>222</v>
      </c>
      <c r="C37" s="8">
        <v>609.3</v>
      </c>
      <c r="D37" s="7"/>
      <c r="E37" s="8">
        <v>609.3</v>
      </c>
      <c r="F37" s="7"/>
      <c r="G37" s="7"/>
      <c r="H37" s="7"/>
      <c r="I37" s="7"/>
      <c r="J37" s="7"/>
      <c r="K37" s="7"/>
      <c r="L37" s="7"/>
    </row>
    <row r="38" spans="1:12" ht="27.75" customHeight="1">
      <c r="A38" s="12">
        <v>2130217</v>
      </c>
      <c r="B38" s="12" t="s">
        <v>223</v>
      </c>
      <c r="C38" s="8">
        <v>293</v>
      </c>
      <c r="D38" s="7"/>
      <c r="E38" s="8">
        <v>293</v>
      </c>
      <c r="F38" s="7"/>
      <c r="G38" s="7"/>
      <c r="H38" s="7"/>
      <c r="I38" s="7"/>
      <c r="J38" s="7"/>
      <c r="K38" s="7"/>
      <c r="L38" s="7"/>
    </row>
    <row r="39" spans="1:12" ht="27.75" customHeight="1">
      <c r="A39" s="12">
        <v>2130223</v>
      </c>
      <c r="B39" s="12" t="s">
        <v>224</v>
      </c>
      <c r="C39" s="8">
        <v>336.82</v>
      </c>
      <c r="D39" s="7"/>
      <c r="E39" s="8">
        <v>336.82</v>
      </c>
      <c r="F39" s="7"/>
      <c r="G39" s="7"/>
      <c r="H39" s="7"/>
      <c r="I39" s="7"/>
      <c r="J39" s="7"/>
      <c r="K39" s="7"/>
      <c r="L39" s="7"/>
    </row>
    <row r="40" spans="1:12" ht="27.75" customHeight="1">
      <c r="A40" s="12">
        <v>2130234</v>
      </c>
      <c r="B40" s="12" t="s">
        <v>225</v>
      </c>
      <c r="C40" s="8">
        <v>826.36</v>
      </c>
      <c r="D40" s="7"/>
      <c r="E40" s="8">
        <v>826.36</v>
      </c>
      <c r="F40" s="7"/>
      <c r="G40" s="7"/>
      <c r="H40" s="7"/>
      <c r="I40" s="7"/>
      <c r="J40" s="7"/>
      <c r="K40" s="7"/>
      <c r="L40" s="7"/>
    </row>
    <row r="41" spans="1:12" ht="27.75" customHeight="1">
      <c r="A41" s="12">
        <v>2130237</v>
      </c>
      <c r="B41" s="12" t="s">
        <v>226</v>
      </c>
      <c r="C41" s="8">
        <v>220</v>
      </c>
      <c r="D41" s="7"/>
      <c r="E41" s="8">
        <v>220</v>
      </c>
      <c r="F41" s="7"/>
      <c r="G41" s="7"/>
      <c r="H41" s="7"/>
      <c r="I41" s="7"/>
      <c r="J41" s="7"/>
      <c r="K41" s="7"/>
      <c r="L41" s="7"/>
    </row>
    <row r="42" spans="1:12" ht="27.75" customHeight="1">
      <c r="A42" s="9">
        <v>221</v>
      </c>
      <c r="B42" s="9" t="s">
        <v>227</v>
      </c>
      <c r="C42" s="8">
        <v>371.87</v>
      </c>
      <c r="D42" s="7"/>
      <c r="E42" s="8">
        <v>371.87</v>
      </c>
      <c r="F42" s="7"/>
      <c r="G42" s="7"/>
      <c r="H42" s="7"/>
      <c r="I42" s="7"/>
      <c r="J42" s="7"/>
      <c r="K42" s="7"/>
      <c r="L42" s="7"/>
    </row>
    <row r="43" spans="1:12" ht="27.75" customHeight="1">
      <c r="A43" s="12">
        <v>22102</v>
      </c>
      <c r="B43" s="12" t="s">
        <v>228</v>
      </c>
      <c r="C43" s="8">
        <v>371.87</v>
      </c>
      <c r="D43" s="7"/>
      <c r="E43" s="8">
        <v>371.87</v>
      </c>
      <c r="F43" s="7"/>
      <c r="G43" s="7"/>
      <c r="H43" s="7"/>
      <c r="I43" s="7"/>
      <c r="J43" s="7"/>
      <c r="K43" s="7"/>
      <c r="L43" s="7"/>
    </row>
    <row r="44" spans="1:12" ht="27.75" customHeight="1">
      <c r="A44" s="12">
        <v>2210201</v>
      </c>
      <c r="B44" s="12" t="s">
        <v>110</v>
      </c>
      <c r="C44" s="8">
        <v>371.87</v>
      </c>
      <c r="D44" s="7"/>
      <c r="E44" s="8">
        <v>371.87</v>
      </c>
      <c r="F44" s="7"/>
      <c r="G44" s="7"/>
      <c r="H44" s="7"/>
      <c r="I44" s="7"/>
      <c r="J44" s="7"/>
      <c r="K44" s="7"/>
      <c r="L44" s="7"/>
    </row>
    <row r="45" spans="1:12" ht="27.75" customHeight="1">
      <c r="A45" s="7"/>
      <c r="B45" s="7"/>
      <c r="C45" s="7"/>
      <c r="D45" s="7"/>
      <c r="E45" s="8"/>
      <c r="F45" s="7"/>
      <c r="G45" s="7"/>
      <c r="H45" s="7"/>
      <c r="I45" s="7"/>
      <c r="J45" s="7"/>
      <c r="K45" s="7"/>
      <c r="L45" s="7"/>
    </row>
    <row r="46" spans="1:12" ht="27.75" customHeight="1">
      <c r="A46" s="7"/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</row>
    <row r="47" spans="1:12" ht="27.75" customHeight="1">
      <c r="A47" s="92" t="s">
        <v>229</v>
      </c>
      <c r="B47" s="92"/>
      <c r="C47" s="8">
        <f>C5+C9+C14+C23+C42</f>
        <v>10736.210000000001</v>
      </c>
      <c r="D47" s="7"/>
      <c r="E47" s="8">
        <f>E5+E9+E14+E23+E42</f>
        <v>10736.210000000001</v>
      </c>
      <c r="F47" s="7"/>
      <c r="G47" s="7"/>
      <c r="H47" s="7"/>
      <c r="I47" s="7"/>
      <c r="J47" s="7"/>
      <c r="K47" s="7"/>
      <c r="L47" s="7"/>
    </row>
    <row r="48" spans="1:6" ht="27.75" customHeight="1">
      <c r="A48" s="101" t="s">
        <v>157</v>
      </c>
      <c r="B48" s="101"/>
      <c r="C48" s="101"/>
      <c r="D48" s="101"/>
      <c r="E48" s="101"/>
      <c r="F48" s="101"/>
    </row>
    <row r="49" spans="1:6" ht="27.75" customHeight="1">
      <c r="A49" s="94" t="s">
        <v>158</v>
      </c>
      <c r="B49" s="94"/>
      <c r="C49" s="94"/>
      <c r="D49" s="94"/>
      <c r="E49" s="94"/>
      <c r="F49" s="94"/>
    </row>
  </sheetData>
  <sheetProtection/>
  <mergeCells count="7">
    <mergeCell ref="A49:F49"/>
    <mergeCell ref="A1:L1"/>
    <mergeCell ref="A2:B2"/>
    <mergeCell ref="K2:L2"/>
    <mergeCell ref="A3:B3"/>
    <mergeCell ref="A47:B47"/>
    <mergeCell ref="A48:F48"/>
  </mergeCells>
  <printOptions/>
  <pageMargins left="0.7086614173228347" right="0.7086614173228347" top="0.5118110236220472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41" sqref="A41:IV4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3" width="14.8515625" style="2" customWidth="1"/>
    <col min="4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1" t="s">
        <v>230</v>
      </c>
      <c r="B1" s="61"/>
      <c r="C1" s="61"/>
      <c r="D1" s="61"/>
      <c r="E1" s="61"/>
      <c r="F1" s="61"/>
      <c r="G1" s="61"/>
      <c r="H1" s="61"/>
    </row>
    <row r="2" spans="1:8" ht="20.25" customHeight="1">
      <c r="A2" s="3" t="s">
        <v>231</v>
      </c>
      <c r="B2" s="4"/>
      <c r="C2" s="5"/>
      <c r="D2" s="4"/>
      <c r="E2" s="4"/>
      <c r="F2" s="4"/>
      <c r="G2" s="89" t="s">
        <v>2</v>
      </c>
      <c r="H2" s="89"/>
    </row>
    <row r="3" spans="1:8" ht="30.75" customHeight="1">
      <c r="A3" s="93" t="s">
        <v>184</v>
      </c>
      <c r="B3" s="93"/>
      <c r="C3" s="6" t="s">
        <v>7</v>
      </c>
      <c r="D3" s="6" t="s">
        <v>33</v>
      </c>
      <c r="E3" s="6" t="s">
        <v>34</v>
      </c>
      <c r="F3" s="6" t="s">
        <v>232</v>
      </c>
      <c r="G3" s="6" t="s">
        <v>233</v>
      </c>
      <c r="H3" s="6" t="s">
        <v>234</v>
      </c>
    </row>
    <row r="4" spans="1:8" ht="23.25" customHeight="1">
      <c r="A4" s="7" t="s">
        <v>30</v>
      </c>
      <c r="B4" s="8" t="s">
        <v>31</v>
      </c>
      <c r="C4" s="8"/>
      <c r="D4" s="7"/>
      <c r="E4" s="7"/>
      <c r="F4" s="7"/>
      <c r="G4" s="7"/>
      <c r="H4" s="7"/>
    </row>
    <row r="5" spans="1:8" s="1" customFormat="1" ht="23.25" customHeight="1">
      <c r="A5" s="9">
        <v>208</v>
      </c>
      <c r="B5" s="9" t="s">
        <v>192</v>
      </c>
      <c r="C5" s="10">
        <f>D5+E5</f>
        <v>616.34</v>
      </c>
      <c r="D5" s="9">
        <v>616.34</v>
      </c>
      <c r="E5" s="9"/>
      <c r="F5" s="11"/>
      <c r="G5" s="11"/>
      <c r="H5" s="11"/>
    </row>
    <row r="6" spans="1:8" ht="23.25" customHeight="1">
      <c r="A6" s="12">
        <v>20805</v>
      </c>
      <c r="B6" s="12" t="s">
        <v>193</v>
      </c>
      <c r="C6" s="8">
        <f aca="true" t="shared" si="0" ref="C6:C40">D6+E6</f>
        <v>616.34</v>
      </c>
      <c r="D6" s="12">
        <v>616.34</v>
      </c>
      <c r="E6" s="12"/>
      <c r="F6" s="7"/>
      <c r="G6" s="7"/>
      <c r="H6" s="7"/>
    </row>
    <row r="7" spans="1:8" ht="31.5" customHeight="1">
      <c r="A7" s="12">
        <v>2080505</v>
      </c>
      <c r="B7" s="12" t="s">
        <v>194</v>
      </c>
      <c r="C7" s="8">
        <f t="shared" si="0"/>
        <v>532.31</v>
      </c>
      <c r="D7" s="12">
        <v>532.31</v>
      </c>
      <c r="E7" s="12"/>
      <c r="F7" s="7"/>
      <c r="G7" s="7"/>
      <c r="H7" s="7"/>
    </row>
    <row r="8" spans="1:8" ht="35.25" customHeight="1">
      <c r="A8" s="12">
        <v>2080506</v>
      </c>
      <c r="B8" s="12" t="s">
        <v>195</v>
      </c>
      <c r="C8" s="8">
        <f t="shared" si="0"/>
        <v>84.03</v>
      </c>
      <c r="D8" s="12">
        <v>84.03</v>
      </c>
      <c r="E8" s="12"/>
      <c r="F8" s="7"/>
      <c r="G8" s="7"/>
      <c r="H8" s="7"/>
    </row>
    <row r="9" spans="1:8" s="1" customFormat="1" ht="23.25" customHeight="1">
      <c r="A9" s="9">
        <v>210</v>
      </c>
      <c r="B9" s="9" t="s">
        <v>196</v>
      </c>
      <c r="C9" s="10">
        <f t="shared" si="0"/>
        <v>324.01</v>
      </c>
      <c r="D9" s="9">
        <v>324.01</v>
      </c>
      <c r="E9" s="9"/>
      <c r="F9" s="11"/>
      <c r="G9" s="11"/>
      <c r="H9" s="11"/>
    </row>
    <row r="10" spans="1:8" ht="23.25" customHeight="1">
      <c r="A10" s="12">
        <v>21011</v>
      </c>
      <c r="B10" s="12" t="s">
        <v>197</v>
      </c>
      <c r="C10" s="8">
        <f t="shared" si="0"/>
        <v>324.01</v>
      </c>
      <c r="D10" s="12">
        <f>SUM(D11:D13)</f>
        <v>324.01</v>
      </c>
      <c r="E10" s="12"/>
      <c r="F10" s="7"/>
      <c r="G10" s="7"/>
      <c r="H10" s="7"/>
    </row>
    <row r="11" spans="1:8" ht="23.25" customHeight="1">
      <c r="A11" s="12">
        <v>2101101</v>
      </c>
      <c r="B11" s="12" t="s">
        <v>197</v>
      </c>
      <c r="C11" s="8">
        <f t="shared" si="0"/>
        <v>182.15</v>
      </c>
      <c r="D11" s="12">
        <v>182.15</v>
      </c>
      <c r="E11" s="12"/>
      <c r="F11" s="7"/>
      <c r="G11" s="7"/>
      <c r="H11" s="7"/>
    </row>
    <row r="12" spans="1:8" ht="23.25" customHeight="1">
      <c r="A12" s="12">
        <v>2101102</v>
      </c>
      <c r="B12" s="12" t="s">
        <v>198</v>
      </c>
      <c r="C12" s="8">
        <f t="shared" si="0"/>
        <v>85.83</v>
      </c>
      <c r="D12" s="12">
        <v>85.83</v>
      </c>
      <c r="E12" s="12"/>
      <c r="F12" s="7"/>
      <c r="G12" s="7"/>
      <c r="H12" s="7"/>
    </row>
    <row r="13" spans="1:8" ht="23.25" customHeight="1">
      <c r="A13" s="12">
        <v>2101103</v>
      </c>
      <c r="B13" s="12" t="s">
        <v>199</v>
      </c>
      <c r="C13" s="8">
        <f t="shared" si="0"/>
        <v>56.03</v>
      </c>
      <c r="D13" s="12">
        <v>56.03</v>
      </c>
      <c r="E13" s="12"/>
      <c r="F13" s="7"/>
      <c r="G13" s="7"/>
      <c r="H13" s="7"/>
    </row>
    <row r="14" spans="1:8" ht="23.25" customHeight="1">
      <c r="A14" s="9">
        <v>211</v>
      </c>
      <c r="B14" s="9" t="s">
        <v>200</v>
      </c>
      <c r="C14" s="9">
        <f t="shared" si="0"/>
        <v>511.5</v>
      </c>
      <c r="D14" s="9"/>
      <c r="E14" s="9">
        <f>E15+E17+E19</f>
        <v>511.5</v>
      </c>
      <c r="F14" s="7"/>
      <c r="G14" s="7"/>
      <c r="H14" s="7"/>
    </row>
    <row r="15" spans="1:8" ht="23.25" customHeight="1">
      <c r="A15" s="12">
        <v>21102</v>
      </c>
      <c r="B15" s="12" t="s">
        <v>201</v>
      </c>
      <c r="C15" s="8">
        <f t="shared" si="0"/>
        <v>243</v>
      </c>
      <c r="D15" s="12"/>
      <c r="E15" s="12">
        <v>243</v>
      </c>
      <c r="F15" s="7"/>
      <c r="G15" s="7"/>
      <c r="H15" s="7"/>
    </row>
    <row r="16" spans="1:8" ht="23.25" customHeight="1">
      <c r="A16" s="12">
        <v>2110299</v>
      </c>
      <c r="B16" s="12" t="s">
        <v>202</v>
      </c>
      <c r="C16" s="8">
        <f t="shared" si="0"/>
        <v>243</v>
      </c>
      <c r="D16" s="12"/>
      <c r="E16" s="12">
        <v>243</v>
      </c>
      <c r="F16" s="7"/>
      <c r="G16" s="7"/>
      <c r="H16" s="7"/>
    </row>
    <row r="17" spans="1:8" ht="23.25" customHeight="1">
      <c r="A17" s="12">
        <v>21105</v>
      </c>
      <c r="B17" s="12" t="s">
        <v>203</v>
      </c>
      <c r="C17" s="8">
        <f t="shared" si="0"/>
        <v>190</v>
      </c>
      <c r="D17" s="12"/>
      <c r="E17" s="12">
        <v>190</v>
      </c>
      <c r="F17" s="7"/>
      <c r="G17" s="7"/>
      <c r="H17" s="7"/>
    </row>
    <row r="18" spans="1:8" ht="23.25" customHeight="1">
      <c r="A18" s="12">
        <v>2110599</v>
      </c>
      <c r="B18" s="12" t="s">
        <v>204</v>
      </c>
      <c r="C18" s="8">
        <f t="shared" si="0"/>
        <v>190</v>
      </c>
      <c r="D18" s="12"/>
      <c r="E18" s="12">
        <v>190</v>
      </c>
      <c r="F18" s="7"/>
      <c r="G18" s="7"/>
      <c r="H18" s="7"/>
    </row>
    <row r="19" spans="1:8" ht="23.25" customHeight="1">
      <c r="A19" s="12">
        <v>21106</v>
      </c>
      <c r="B19" s="12" t="s">
        <v>205</v>
      </c>
      <c r="C19" s="8">
        <f t="shared" si="0"/>
        <v>78.5</v>
      </c>
      <c r="D19" s="12"/>
      <c r="E19" s="12">
        <v>78.5</v>
      </c>
      <c r="F19" s="7"/>
      <c r="G19" s="7"/>
      <c r="H19" s="7"/>
    </row>
    <row r="20" spans="1:8" ht="23.25" customHeight="1">
      <c r="A20" s="12">
        <v>2110699</v>
      </c>
      <c r="B20" s="12" t="s">
        <v>206</v>
      </c>
      <c r="C20" s="8">
        <f t="shared" si="0"/>
        <v>78.5</v>
      </c>
      <c r="D20" s="12"/>
      <c r="E20" s="12">
        <v>78.5</v>
      </c>
      <c r="F20" s="7"/>
      <c r="G20" s="7"/>
      <c r="H20" s="7"/>
    </row>
    <row r="21" spans="1:8" ht="23.25" customHeight="1">
      <c r="A21" s="9">
        <v>213</v>
      </c>
      <c r="B21" s="9" t="s">
        <v>209</v>
      </c>
      <c r="C21" s="9">
        <f t="shared" si="0"/>
        <v>8912.49</v>
      </c>
      <c r="D21" s="9">
        <v>4378.2</v>
      </c>
      <c r="E21" s="9">
        <v>4534.29</v>
      </c>
      <c r="F21" s="7"/>
      <c r="G21" s="7"/>
      <c r="H21" s="7"/>
    </row>
    <row r="22" spans="1:8" ht="23.25" customHeight="1">
      <c r="A22" s="12">
        <v>21302</v>
      </c>
      <c r="B22" s="12" t="s">
        <v>212</v>
      </c>
      <c r="C22" s="8">
        <f t="shared" si="0"/>
        <v>8912.49</v>
      </c>
      <c r="D22" s="12">
        <f>SUM(D23:D37)</f>
        <v>4378.2</v>
      </c>
      <c r="E22" s="12">
        <f>SUM(E23:E37)</f>
        <v>4534.29</v>
      </c>
      <c r="F22" s="7"/>
      <c r="G22" s="7"/>
      <c r="H22" s="7"/>
    </row>
    <row r="23" spans="1:8" ht="23.25" customHeight="1">
      <c r="A23" s="12">
        <v>2130201</v>
      </c>
      <c r="B23" s="12" t="s">
        <v>211</v>
      </c>
      <c r="C23" s="8">
        <f t="shared" si="0"/>
        <v>2960.08</v>
      </c>
      <c r="D23" s="12">
        <v>2940.08</v>
      </c>
      <c r="E23" s="12">
        <v>20</v>
      </c>
      <c r="F23" s="7"/>
      <c r="G23" s="7"/>
      <c r="H23" s="7"/>
    </row>
    <row r="24" spans="1:8" ht="23.25" customHeight="1">
      <c r="A24" s="12">
        <v>2130202</v>
      </c>
      <c r="B24" s="12" t="s">
        <v>213</v>
      </c>
      <c r="C24" s="8">
        <f t="shared" si="0"/>
        <v>272.8</v>
      </c>
      <c r="D24" s="12"/>
      <c r="E24" s="12">
        <v>272.8</v>
      </c>
      <c r="F24" s="7"/>
      <c r="G24" s="7"/>
      <c r="H24" s="7"/>
    </row>
    <row r="25" spans="1:8" ht="23.25" customHeight="1">
      <c r="A25" s="12">
        <v>2130204</v>
      </c>
      <c r="B25" s="12" t="s">
        <v>214</v>
      </c>
      <c r="C25" s="8">
        <f t="shared" si="0"/>
        <v>1438.12</v>
      </c>
      <c r="D25" s="12">
        <v>1438.12</v>
      </c>
      <c r="E25" s="12"/>
      <c r="F25" s="7"/>
      <c r="G25" s="7"/>
      <c r="H25" s="7"/>
    </row>
    <row r="26" spans="1:8" ht="23.25" customHeight="1">
      <c r="A26" s="12">
        <v>2130205</v>
      </c>
      <c r="B26" s="12" t="s">
        <v>215</v>
      </c>
      <c r="C26" s="8">
        <f t="shared" si="0"/>
        <v>370.2</v>
      </c>
      <c r="D26" s="12"/>
      <c r="E26" s="12">
        <v>370.2</v>
      </c>
      <c r="F26" s="7"/>
      <c r="G26" s="7"/>
      <c r="H26" s="7"/>
    </row>
    <row r="27" spans="1:8" ht="23.25" customHeight="1">
      <c r="A27" s="12">
        <v>2130206</v>
      </c>
      <c r="B27" s="12" t="s">
        <v>216</v>
      </c>
      <c r="C27" s="8">
        <f t="shared" si="0"/>
        <v>345</v>
      </c>
      <c r="D27" s="12"/>
      <c r="E27" s="12">
        <v>345</v>
      </c>
      <c r="F27" s="7"/>
      <c r="G27" s="7"/>
      <c r="H27" s="7"/>
    </row>
    <row r="28" spans="1:8" ht="23.25" customHeight="1">
      <c r="A28" s="12">
        <v>2130207</v>
      </c>
      <c r="B28" s="12" t="s">
        <v>217</v>
      </c>
      <c r="C28" s="8">
        <f t="shared" si="0"/>
        <v>645.61</v>
      </c>
      <c r="D28" s="12"/>
      <c r="E28" s="12">
        <v>645.61</v>
      </c>
      <c r="F28" s="7"/>
      <c r="G28" s="7"/>
      <c r="H28" s="7"/>
    </row>
    <row r="29" spans="1:8" ht="23.25" customHeight="1">
      <c r="A29" s="12">
        <v>2130209</v>
      </c>
      <c r="B29" s="12" t="s">
        <v>218</v>
      </c>
      <c r="C29" s="8">
        <f t="shared" si="0"/>
        <v>432</v>
      </c>
      <c r="D29" s="12"/>
      <c r="E29" s="12">
        <v>432</v>
      </c>
      <c r="F29" s="7"/>
      <c r="G29" s="7"/>
      <c r="H29" s="7"/>
    </row>
    <row r="30" spans="1:8" ht="23.25" customHeight="1">
      <c r="A30" s="12">
        <v>2130210</v>
      </c>
      <c r="B30" s="12" t="s">
        <v>219</v>
      </c>
      <c r="C30" s="8">
        <f t="shared" si="0"/>
        <v>34</v>
      </c>
      <c r="D30" s="12"/>
      <c r="E30" s="12">
        <v>34</v>
      </c>
      <c r="F30" s="7"/>
      <c r="G30" s="7"/>
      <c r="H30" s="7"/>
    </row>
    <row r="31" spans="1:8" ht="23.25" customHeight="1">
      <c r="A31" s="12">
        <v>2130211</v>
      </c>
      <c r="B31" s="12" t="s">
        <v>220</v>
      </c>
      <c r="C31" s="8">
        <f t="shared" si="0"/>
        <v>109.2</v>
      </c>
      <c r="D31" s="12"/>
      <c r="E31" s="12">
        <v>109.2</v>
      </c>
      <c r="F31" s="7"/>
      <c r="G31" s="7"/>
      <c r="H31" s="7"/>
    </row>
    <row r="32" spans="1:8" ht="23.25" customHeight="1">
      <c r="A32" s="12">
        <v>2130212</v>
      </c>
      <c r="B32" s="12" t="s">
        <v>221</v>
      </c>
      <c r="C32" s="8">
        <f t="shared" si="0"/>
        <v>20</v>
      </c>
      <c r="D32" s="12"/>
      <c r="E32" s="12">
        <v>20</v>
      </c>
      <c r="F32" s="7"/>
      <c r="G32" s="7"/>
      <c r="H32" s="7"/>
    </row>
    <row r="33" spans="1:8" ht="23.25" customHeight="1">
      <c r="A33" s="12">
        <v>2130213</v>
      </c>
      <c r="B33" s="12" t="s">
        <v>222</v>
      </c>
      <c r="C33" s="8">
        <f t="shared" si="0"/>
        <v>609.3</v>
      </c>
      <c r="D33" s="12"/>
      <c r="E33" s="12">
        <v>609.3</v>
      </c>
      <c r="F33" s="7"/>
      <c r="G33" s="7"/>
      <c r="H33" s="7"/>
    </row>
    <row r="34" spans="1:8" ht="23.25" customHeight="1">
      <c r="A34" s="12">
        <v>2130217</v>
      </c>
      <c r="B34" s="12" t="s">
        <v>223</v>
      </c>
      <c r="C34" s="8">
        <f t="shared" si="0"/>
        <v>293</v>
      </c>
      <c r="D34" s="12"/>
      <c r="E34" s="12">
        <v>293</v>
      </c>
      <c r="F34" s="7"/>
      <c r="G34" s="7"/>
      <c r="H34" s="7"/>
    </row>
    <row r="35" spans="1:8" ht="23.25" customHeight="1">
      <c r="A35" s="12">
        <v>2130223</v>
      </c>
      <c r="B35" s="12" t="s">
        <v>224</v>
      </c>
      <c r="C35" s="8">
        <f t="shared" si="0"/>
        <v>336.82</v>
      </c>
      <c r="D35" s="12"/>
      <c r="E35" s="12">
        <v>336.82</v>
      </c>
      <c r="F35" s="7"/>
      <c r="G35" s="7"/>
      <c r="H35" s="7"/>
    </row>
    <row r="36" spans="1:8" ht="23.25" customHeight="1">
      <c r="A36" s="12">
        <v>2130234</v>
      </c>
      <c r="B36" s="12" t="s">
        <v>225</v>
      </c>
      <c r="C36" s="8">
        <f t="shared" si="0"/>
        <v>826.36</v>
      </c>
      <c r="D36" s="12"/>
      <c r="E36" s="12">
        <v>826.36</v>
      </c>
      <c r="F36" s="7"/>
      <c r="G36" s="7"/>
      <c r="H36" s="7"/>
    </row>
    <row r="37" spans="1:8" ht="23.25" customHeight="1">
      <c r="A37" s="12">
        <v>2130237</v>
      </c>
      <c r="B37" s="12" t="s">
        <v>226</v>
      </c>
      <c r="C37" s="8">
        <f t="shared" si="0"/>
        <v>220</v>
      </c>
      <c r="D37" s="12"/>
      <c r="E37" s="12">
        <v>220</v>
      </c>
      <c r="F37" s="7"/>
      <c r="G37" s="7"/>
      <c r="H37" s="7"/>
    </row>
    <row r="38" spans="1:8" ht="23.25" customHeight="1">
      <c r="A38" s="9">
        <v>221</v>
      </c>
      <c r="B38" s="9" t="s">
        <v>227</v>
      </c>
      <c r="C38" s="9">
        <f t="shared" si="0"/>
        <v>371.87</v>
      </c>
      <c r="D38" s="9">
        <v>371.87</v>
      </c>
      <c r="E38" s="9"/>
      <c r="F38" s="7"/>
      <c r="G38" s="7"/>
      <c r="H38" s="7"/>
    </row>
    <row r="39" spans="1:8" ht="23.25" customHeight="1">
      <c r="A39" s="12">
        <v>22102</v>
      </c>
      <c r="B39" s="12" t="s">
        <v>228</v>
      </c>
      <c r="C39" s="8">
        <f t="shared" si="0"/>
        <v>371.87</v>
      </c>
      <c r="D39" s="12">
        <v>371.87</v>
      </c>
      <c r="E39" s="12"/>
      <c r="F39" s="7"/>
      <c r="G39" s="7"/>
      <c r="H39" s="7"/>
    </row>
    <row r="40" spans="1:8" ht="23.25" customHeight="1">
      <c r="A40" s="12">
        <v>2210201</v>
      </c>
      <c r="B40" s="12" t="s">
        <v>110</v>
      </c>
      <c r="C40" s="8">
        <f t="shared" si="0"/>
        <v>371.87</v>
      </c>
      <c r="D40" s="12">
        <v>371.87</v>
      </c>
      <c r="E40" s="12"/>
      <c r="F40" s="7"/>
      <c r="G40" s="7"/>
      <c r="H40" s="7"/>
    </row>
    <row r="41" spans="1:8" ht="23.25" customHeight="1">
      <c r="A41" s="7"/>
      <c r="B41" s="7"/>
      <c r="C41" s="8"/>
      <c r="D41" s="7"/>
      <c r="E41" s="7"/>
      <c r="F41" s="7"/>
      <c r="G41" s="7"/>
      <c r="H41" s="7"/>
    </row>
    <row r="42" spans="1:8" ht="23.25" customHeight="1">
      <c r="A42" s="92" t="s">
        <v>229</v>
      </c>
      <c r="B42" s="92"/>
      <c r="C42" s="8">
        <f>C38+C21+C14+C9+C5</f>
        <v>10736.210000000001</v>
      </c>
      <c r="D42" s="8">
        <f>D38+D21+D14+D9+D5</f>
        <v>5690.42</v>
      </c>
      <c r="E42" s="8">
        <f>E38+E21+E14+E9+E5</f>
        <v>5045.79</v>
      </c>
      <c r="F42" s="7"/>
      <c r="G42" s="7"/>
      <c r="H42" s="7"/>
    </row>
  </sheetData>
  <sheetProtection/>
  <mergeCells count="4">
    <mergeCell ref="A1:H1"/>
    <mergeCell ref="G2:H2"/>
    <mergeCell ref="A3:B3"/>
    <mergeCell ref="A42:B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2020-02-04T09:22:06Z</cp:lastPrinted>
  <dcterms:created xsi:type="dcterms:W3CDTF">2006-09-13T11:21:51Z</dcterms:created>
  <dcterms:modified xsi:type="dcterms:W3CDTF">2020-02-04T09:30:50Z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